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dcie.sharepoint.com/sites/CorporateServices/Shared Documents/General/Policy &amp; Procedures/Policy &amp; Procedures/FOI/Publicatio PO €20k/"/>
    </mc:Choice>
  </mc:AlternateContent>
  <xr:revisionPtr revIDLastSave="0" documentId="8_{A59DBDCC-C3DE-41F4-9CE8-F8625C115F8D}" xr6:coauthVersionLast="47" xr6:coauthVersionMax="47" xr10:uidLastSave="{00000000-0000-0000-0000-000000000000}"/>
  <bookViews>
    <workbookView minimized="1" xWindow="3348" yWindow="3348" windowWidth="17280" windowHeight="8880" firstSheet="6" activeTab="5" xr2:uid="{00000000-000D-0000-FFFF-FFFF00000000}"/>
  </bookViews>
  <sheets>
    <sheet name="Report data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'2020'!$A$5:$E$28</definedName>
    <definedName name="_xlnm._FilterDatabase" localSheetId="2" hidden="1">'2021'!$A$5:$E$29</definedName>
    <definedName name="_xlnm._FilterDatabase" localSheetId="3" hidden="1">'2022'!$A$5:$E$23</definedName>
    <definedName name="_xlnm._FilterDatabase" localSheetId="4" hidden="1">'2023'!$A$5:$E$20</definedName>
    <definedName name="_xlnm._FilterDatabase" localSheetId="5" hidden="1">'2024'!$A$5:$E$25</definedName>
    <definedName name="_xlnm._FilterDatabase" localSheetId="6" hidden="1">'2025'!$A$5:$E$7</definedName>
    <definedName name="_xlnm._FilterDatabase" localSheetId="0" hidden="1">'Report data'!$A$5:$E$108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8" l="1"/>
  <c r="E14" i="8"/>
  <c r="E21" i="7"/>
  <c r="E10" i="7"/>
  <c r="E15" i="7"/>
  <c r="E11" i="8"/>
  <c r="E13" i="7"/>
  <c r="E20" i="7"/>
  <c r="E28" i="7"/>
  <c r="E17" i="7"/>
  <c r="E18" i="3"/>
  <c r="E8" i="3"/>
  <c r="E18" i="4"/>
  <c r="E16" i="4"/>
  <c r="E41" i="1"/>
  <c r="E63" i="1"/>
  <c r="E65" i="1"/>
  <c r="E31" i="1"/>
</calcChain>
</file>

<file path=xl/sharedStrings.xml><?xml version="1.0" encoding="utf-8"?>
<sst xmlns="http://schemas.openxmlformats.org/spreadsheetml/2006/main" count="891" uniqueCount="309">
  <si>
    <t>While a Purchase Order may have been raised, this report is not indicative of payments processed.</t>
  </si>
  <si>
    <t>The information presented reflects goods, services, or commitments made by the Western Development Commission (WDC) in fulfilling its statutory remit</t>
  </si>
  <si>
    <t xml:space="preserve">This report  details the commitments as applying only to payments for goods or services procured. Accordingly, other types of payments have been excluded. </t>
  </si>
  <si>
    <t>Date</t>
  </si>
  <si>
    <t>PO Number</t>
  </si>
  <si>
    <t>Supplier</t>
  </si>
  <si>
    <t>Detail</t>
  </si>
  <si>
    <t>Total</t>
  </si>
  <si>
    <t>03/06/2020</t>
  </si>
  <si>
    <t xml:space="preserve">   5107</t>
  </si>
  <si>
    <t>Greenville Procurement Partners Ltd</t>
  </si>
  <si>
    <t>AEC Enterprise Hubs Back_x0002_office IT Contract</t>
  </si>
  <si>
    <t>12/06/2020</t>
  </si>
  <si>
    <t xml:space="preserve">   5117</t>
  </si>
  <si>
    <t>Sligo County Council</t>
  </si>
  <si>
    <t>DigiWest Project Partner Payment</t>
  </si>
  <si>
    <t>16/06/2020</t>
  </si>
  <si>
    <t xml:space="preserve">   5123</t>
  </si>
  <si>
    <t>The Visual Brew Ltd T/A Moose</t>
  </si>
  <si>
    <t>Promotional Video Content</t>
  </si>
  <si>
    <t xml:space="preserve">   5122</t>
  </si>
  <si>
    <t>StoryLab Ltd</t>
  </si>
  <si>
    <t>PR Support &amp; Content Creation</t>
  </si>
  <si>
    <t>25/06/2020</t>
  </si>
  <si>
    <t xml:space="preserve">   5136</t>
  </si>
  <si>
    <t>Smart Simple</t>
  </si>
  <si>
    <t>Management Information System</t>
  </si>
  <si>
    <t>16/07/2020</t>
  </si>
  <si>
    <t xml:space="preserve">   5167</t>
  </si>
  <si>
    <t>Mayo County Council</t>
  </si>
  <si>
    <t xml:space="preserve">   5168</t>
  </si>
  <si>
    <t>Inter-agency staffing charge</t>
  </si>
  <si>
    <t>31/07/2020</t>
  </si>
  <si>
    <t xml:space="preserve">   5187</t>
  </si>
  <si>
    <t>Galway City Council</t>
  </si>
  <si>
    <t>Hubs Outreach Scheme</t>
  </si>
  <si>
    <t xml:space="preserve">   5192</t>
  </si>
  <si>
    <t>04/08/2020</t>
  </si>
  <si>
    <t xml:space="preserve">   5194</t>
  </si>
  <si>
    <t xml:space="preserve">   5188</t>
  </si>
  <si>
    <t>Galway County Council</t>
  </si>
  <si>
    <t xml:space="preserve">   5185</t>
  </si>
  <si>
    <t>Clare County Council</t>
  </si>
  <si>
    <t xml:space="preserve">   5190</t>
  </si>
  <si>
    <t>Leitrim County Council</t>
  </si>
  <si>
    <t xml:space="preserve">   5186</t>
  </si>
  <si>
    <t>Donegal County Council</t>
  </si>
  <si>
    <t xml:space="preserve">   5189</t>
  </si>
  <si>
    <t>Kerry County Council</t>
  </si>
  <si>
    <t>28/08/2020</t>
  </si>
  <si>
    <t xml:space="preserve">   5221</t>
  </si>
  <si>
    <t>17/09/2020</t>
  </si>
  <si>
    <t xml:space="preserve">   5244</t>
  </si>
  <si>
    <t>Procloud</t>
  </si>
  <si>
    <t>IT Support</t>
  </si>
  <si>
    <t>22/10/2020</t>
  </si>
  <si>
    <t xml:space="preserve">   5308</t>
  </si>
  <si>
    <t>02/12/2020</t>
  </si>
  <si>
    <t xml:space="preserve">   5350</t>
  </si>
  <si>
    <t>Fuzion Communications</t>
  </si>
  <si>
    <t>Connected Hubs Marketing</t>
  </si>
  <si>
    <t>15/12/2020</t>
  </si>
  <si>
    <t xml:space="preserve">   5378</t>
  </si>
  <si>
    <t>BASICC Ltd</t>
  </si>
  <si>
    <t>16/12/2020</t>
  </si>
  <si>
    <t xml:space="preserve">   5402</t>
  </si>
  <si>
    <t>Future Mobility Campus</t>
  </si>
  <si>
    <t>Partner Contribution</t>
  </si>
  <si>
    <t>17/12/2020</t>
  </si>
  <si>
    <t xml:space="preserve">   5412</t>
  </si>
  <si>
    <t>Grow Remote Ireland</t>
  </si>
  <si>
    <t>31/12/2020</t>
  </si>
  <si>
    <t xml:space="preserve">   5448</t>
  </si>
  <si>
    <t>04/02/2021</t>
  </si>
  <si>
    <t xml:space="preserve">   5470</t>
  </si>
  <si>
    <t>09/02/2021</t>
  </si>
  <si>
    <t xml:space="preserve">   5471</t>
  </si>
  <si>
    <t>24/02/2021</t>
  </si>
  <si>
    <t xml:space="preserve">   5480</t>
  </si>
  <si>
    <t>BaseWorx Technologies Ltd</t>
  </si>
  <si>
    <t>Connected Hubs Platform</t>
  </si>
  <si>
    <t>30/03/2021</t>
  </si>
  <si>
    <t xml:space="preserve">   5521</t>
  </si>
  <si>
    <t>Dundara Productions Ltd</t>
  </si>
  <si>
    <t>Media Production</t>
  </si>
  <si>
    <t>01/04/2021</t>
  </si>
  <si>
    <t xml:space="preserve">   5573</t>
  </si>
  <si>
    <t>26/04/2021</t>
  </si>
  <si>
    <t xml:space="preserve">   5552</t>
  </si>
  <si>
    <t>JH Public Affairs Ltd</t>
  </si>
  <si>
    <t>Feasibility Study</t>
  </si>
  <si>
    <t>13/05/2021</t>
  </si>
  <si>
    <t xml:space="preserve">   5574</t>
  </si>
  <si>
    <t>28/05/2021</t>
  </si>
  <si>
    <t xml:space="preserve">   5580</t>
  </si>
  <si>
    <t>RBK</t>
  </si>
  <si>
    <t>Internal Audit</t>
  </si>
  <si>
    <t>08/07/2021</t>
  </si>
  <si>
    <t xml:space="preserve">   5639</t>
  </si>
  <si>
    <t>Indecon International Economic Consultants</t>
  </si>
  <si>
    <t>Business Consultancy</t>
  </si>
  <si>
    <t>28/07/2021</t>
  </si>
  <si>
    <t xml:space="preserve">   5659</t>
  </si>
  <si>
    <t>27/09/2021</t>
  </si>
  <si>
    <t xml:space="preserve">   5718</t>
  </si>
  <si>
    <t xml:space="preserve">   5717</t>
  </si>
  <si>
    <t>Governance Ireland</t>
  </si>
  <si>
    <t>28/09/2021</t>
  </si>
  <si>
    <t xml:space="preserve">   5750</t>
  </si>
  <si>
    <t xml:space="preserve">   5749</t>
  </si>
  <si>
    <t>30/09/2021</t>
  </si>
  <si>
    <t xml:space="preserve">   5741</t>
  </si>
  <si>
    <t>Waterford Institute of Technology</t>
  </si>
  <si>
    <t>Training &amp; Development</t>
  </si>
  <si>
    <t>18/10/2021</t>
  </si>
  <si>
    <t xml:space="preserve">   5772</t>
  </si>
  <si>
    <t xml:space="preserve">   5771</t>
  </si>
  <si>
    <t>Roscommon County Council</t>
  </si>
  <si>
    <t>04/11/2021</t>
  </si>
  <si>
    <t xml:space="preserve">   5784</t>
  </si>
  <si>
    <t>08/11/2021</t>
  </si>
  <si>
    <t xml:space="preserve">   5786</t>
  </si>
  <si>
    <t>07/12/2021</t>
  </si>
  <si>
    <t xml:space="preserve">   5822</t>
  </si>
  <si>
    <t>Comhoibriu CLG</t>
  </si>
  <si>
    <t>Smart/Green Initiative</t>
  </si>
  <si>
    <t xml:space="preserve">   5821</t>
  </si>
  <si>
    <t>08/12/2021</t>
  </si>
  <si>
    <t xml:space="preserve">   5845</t>
  </si>
  <si>
    <t>Galway City Innovation District (at The Portershed)</t>
  </si>
  <si>
    <t>Sponsorship of the All-Ireland Jubs Summit</t>
  </si>
  <si>
    <t>15/12/2021</t>
  </si>
  <si>
    <t xml:space="preserve">   5896</t>
  </si>
  <si>
    <t>Galway Harbour Company</t>
  </si>
  <si>
    <t>Renewable Project Payment</t>
  </si>
  <si>
    <t>17/12/2021</t>
  </si>
  <si>
    <t xml:space="preserve">   5868</t>
  </si>
  <si>
    <t>Spark Foundry</t>
  </si>
  <si>
    <t>18/01/2022</t>
  </si>
  <si>
    <t xml:space="preserve">   5889</t>
  </si>
  <si>
    <t xml:space="preserve">   5893</t>
  </si>
  <si>
    <t>01/03/2022</t>
  </si>
  <si>
    <t xml:space="preserve">   5951</t>
  </si>
  <si>
    <t>Talent Focused Solutions Ltd</t>
  </si>
  <si>
    <t>Recruitment Services</t>
  </si>
  <si>
    <t>10/03/2022</t>
  </si>
  <si>
    <t xml:space="preserve">   5968</t>
  </si>
  <si>
    <t>16/05/2022</t>
  </si>
  <si>
    <t xml:space="preserve">   6055</t>
  </si>
  <si>
    <t>17/05/2022</t>
  </si>
  <si>
    <t xml:space="preserve">   6056</t>
  </si>
  <si>
    <t>08/06/2022</t>
  </si>
  <si>
    <t xml:space="preserve">   6076</t>
  </si>
  <si>
    <t>DIGITALHQ CLG</t>
  </si>
  <si>
    <t>14/06/2022</t>
  </si>
  <si>
    <t xml:space="preserve">   6083</t>
  </si>
  <si>
    <t>Institute Designers Ireland</t>
  </si>
  <si>
    <t>Creative Ireland Economic Development Fund Project</t>
  </si>
  <si>
    <t>20/07/2022</t>
  </si>
  <si>
    <t xml:space="preserve">   6143</t>
  </si>
  <si>
    <t>21/07/2022</t>
  </si>
  <si>
    <t xml:space="preserve">   6151</t>
  </si>
  <si>
    <t>19/09/2022</t>
  </si>
  <si>
    <t xml:space="preserve">   6233</t>
  </si>
  <si>
    <t>24/10/2022</t>
  </si>
  <si>
    <t xml:space="preserve">   6281</t>
  </si>
  <si>
    <t>17/11/2022</t>
  </si>
  <si>
    <t xml:space="preserve">   6339</t>
  </si>
  <si>
    <t>29/11/2022</t>
  </si>
  <si>
    <t xml:space="preserve">   6343</t>
  </si>
  <si>
    <t>30/11/2022</t>
  </si>
  <si>
    <t xml:space="preserve">   6336</t>
  </si>
  <si>
    <t>ARISE - Social Enterprise Training</t>
  </si>
  <si>
    <t>06/12/2022</t>
  </si>
  <si>
    <t xml:space="preserve">   6345</t>
  </si>
  <si>
    <t>Western Innovation Life Science Hub CLG</t>
  </si>
  <si>
    <t xml:space="preserve"> REISS WI Life Science Hub Project</t>
  </si>
  <si>
    <t>15/12/2022</t>
  </si>
  <si>
    <t xml:space="preserve">   6389</t>
  </si>
  <si>
    <t>Conference Organisers</t>
  </si>
  <si>
    <t>Event Mangement</t>
  </si>
  <si>
    <t>30/12/2022</t>
  </si>
  <si>
    <t xml:space="preserve">   6433</t>
  </si>
  <si>
    <t>Cliara Development Company DAC</t>
  </si>
  <si>
    <t>Public consultation work for Living Labs</t>
  </si>
  <si>
    <t>24/03/2023</t>
  </si>
  <si>
    <t>Core Full Solutions Ltd</t>
  </si>
  <si>
    <t>24/07/2023</t>
  </si>
  <si>
    <t>Eirmersive</t>
  </si>
  <si>
    <t>IMMERSE Project Partner Payment</t>
  </si>
  <si>
    <t>Atlantic Tide Project Partner Payment</t>
  </si>
  <si>
    <t>25/07/2023</t>
  </si>
  <si>
    <t>07/09/2023</t>
  </si>
  <si>
    <t>Club travel</t>
  </si>
  <si>
    <t>Travel Management</t>
  </si>
  <si>
    <t>27/09/2023</t>
  </si>
  <si>
    <t>20/10/2023</t>
  </si>
  <si>
    <t>14/11/2023</t>
  </si>
  <si>
    <t>Atlantic Tide 2 Project Partner Payment</t>
  </si>
  <si>
    <t>15/11/2023</t>
  </si>
  <si>
    <t>12/12/2023</t>
  </si>
  <si>
    <t>Creative Business Cup</t>
  </si>
  <si>
    <t>14/12/2023</t>
  </si>
  <si>
    <t>19/01/2024</t>
  </si>
  <si>
    <t>Hyland Coaching T/A The Core Story</t>
  </si>
  <si>
    <t>15/04/2024</t>
  </si>
  <si>
    <t>22/04/2024</t>
  </si>
  <si>
    <t>Media Deals UG</t>
  </si>
  <si>
    <t>Spectra Project Partner Payment</t>
  </si>
  <si>
    <t>Fonden Creative Business CUP</t>
  </si>
  <si>
    <t>28/06/2024</t>
  </si>
  <si>
    <t>04/07/2024</t>
  </si>
  <si>
    <t>bigO creative Ltd t/a bigO</t>
  </si>
  <si>
    <t>16/07/2024</t>
  </si>
  <si>
    <t>23/07/2024</t>
  </si>
  <si>
    <t>19/08/2024</t>
  </si>
  <si>
    <t>23/09/2024</t>
  </si>
  <si>
    <t>iGrant Technology Ltd</t>
  </si>
  <si>
    <t>22/10/2024</t>
  </si>
  <si>
    <t>Clean Technology Centre</t>
  </si>
  <si>
    <t>Economic Analysis Report and Technology Audit &amp; Report</t>
  </si>
  <si>
    <t>05/11/2024</t>
  </si>
  <si>
    <t>15/11/2024</t>
  </si>
  <si>
    <t>HCS Business Solutions</t>
  </si>
  <si>
    <t>20/11/2024</t>
  </si>
  <si>
    <t>Changeable Behaviour Solutions</t>
  </si>
  <si>
    <t>Research Delivery Resources &amp; Report</t>
  </si>
  <si>
    <t>22/11/2024</t>
  </si>
  <si>
    <t>Fastlane Audio Visual</t>
  </si>
  <si>
    <t>Technical Support</t>
  </si>
  <si>
    <t>13/12/2024</t>
  </si>
  <si>
    <t>17/12/2024</t>
  </si>
  <si>
    <t>Byrne Wallace Solicitors</t>
  </si>
  <si>
    <t xml:space="preserve">Legal </t>
  </si>
  <si>
    <t>18/12/2024</t>
  </si>
  <si>
    <t>31/03/2025</t>
  </si>
  <si>
    <t>RCK (Regional Council of Kainuu)</t>
  </si>
  <si>
    <t>Nlite Project Partner payment claim 2</t>
  </si>
  <si>
    <t>KAMK (Kajaani University of Applied Sciences)</t>
  </si>
  <si>
    <t xml:space="preserve">Internal Audit </t>
  </si>
  <si>
    <t>Galway City Innovation District</t>
  </si>
  <si>
    <t xml:space="preserve">Legal Advisory Services </t>
  </si>
  <si>
    <t>12/06/2025</t>
  </si>
  <si>
    <t>Connected Hubs Marketing Services</t>
  </si>
  <si>
    <t>Collins McNicholas</t>
  </si>
  <si>
    <t>Recruitment</t>
  </si>
  <si>
    <t>02/07/2025</t>
  </si>
  <si>
    <t>Tech Production - National Hub Summit 2025</t>
  </si>
  <si>
    <t>IT Support Fee</t>
  </si>
  <si>
    <t>2108, 2648</t>
  </si>
  <si>
    <t>Changeable Behaviour</t>
  </si>
  <si>
    <t>Customer Experience Support</t>
  </si>
  <si>
    <t>15/08/2025</t>
  </si>
  <si>
    <t>Brian Duignan</t>
  </si>
  <si>
    <t>Video Support for WDC</t>
  </si>
  <si>
    <t>2128, 2590</t>
  </si>
  <si>
    <t>Moore Ireland</t>
  </si>
  <si>
    <t>Finance Support</t>
  </si>
  <si>
    <t>2812, 2568, 2233</t>
  </si>
  <si>
    <t>Innovela</t>
  </si>
  <si>
    <t>Specialist services to assess infrastructure options and pathways for the rollout of green hydrogen (H2) mobility</t>
  </si>
  <si>
    <t>2294 &amp; 2498</t>
  </si>
  <si>
    <t>People &amp; Place</t>
  </si>
  <si>
    <t>An Interactive Creative Sector Map for the West of Ireland</t>
  </si>
  <si>
    <t>07/10/2025</t>
  </si>
  <si>
    <t>2534 &amp; 2373</t>
  </si>
  <si>
    <t>Indecon</t>
  </si>
  <si>
    <t>Analysis of the Socio and Economic Impact of the Western Investment Fund 25 years of Innovative Regional Investment</t>
  </si>
  <si>
    <t>2428, 2594</t>
  </si>
  <si>
    <t>Ambit Compliance</t>
  </si>
  <si>
    <t>Data Protection Services</t>
  </si>
  <si>
    <t>2880, 2450</t>
  </si>
  <si>
    <t>QMP Consulting Limited</t>
  </si>
  <si>
    <t>Scoping Exercise on Diasporra</t>
  </si>
  <si>
    <t>04/12/2025</t>
  </si>
  <si>
    <t xml:space="preserve">Landing Studio </t>
  </si>
  <si>
    <t>2511, 2724</t>
  </si>
  <si>
    <t>Magenta Renewables Consultancy Ltd</t>
  </si>
  <si>
    <t>Assessing Offshore Wind Infrastructure Development Requirements for the Western Region</t>
  </si>
  <si>
    <t>Duignan Photography</t>
  </si>
  <si>
    <t>Content Creation</t>
  </si>
  <si>
    <t>18/12/2025</t>
  </si>
  <si>
    <t>2026 Programme of Events Sponsorship</t>
  </si>
  <si>
    <t>Buymedia</t>
  </si>
  <si>
    <t>Media Buying Services</t>
  </si>
  <si>
    <t>2587 &amp; 2559</t>
  </si>
  <si>
    <t>Kooba</t>
  </si>
  <si>
    <t>Website Redevelopment</t>
  </si>
  <si>
    <t>BigO</t>
  </si>
  <si>
    <t>Marketing Services</t>
  </si>
  <si>
    <t>Unmute Marketing</t>
  </si>
  <si>
    <t>Dexcom Stadium</t>
  </si>
  <si>
    <t>Summit</t>
  </si>
  <si>
    <t>Technical Production of events</t>
  </si>
  <si>
    <t>3015,  3256</t>
  </si>
  <si>
    <t>IPSOS</t>
  </si>
  <si>
    <t>Survey Support</t>
  </si>
  <si>
    <t>CREW</t>
  </si>
  <si>
    <t>Creative Sector Initiative</t>
  </si>
  <si>
    <t>Orla King</t>
  </si>
  <si>
    <t>HR Services</t>
  </si>
  <si>
    <t>IFAC</t>
  </si>
  <si>
    <t>Development of a framework to measure the Socio-Economic Impact of Biochar development</t>
  </si>
  <si>
    <t>Focusphere</t>
  </si>
  <si>
    <t>Blu  Zebra</t>
  </si>
  <si>
    <t>Creative Sector Needs Analysis</t>
  </si>
  <si>
    <t>One Productions</t>
  </si>
  <si>
    <t>C&amp;AG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</si>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</sst>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* #,##0.00_-;\-&quot;€&quot;* #,##0.00_-;_-&quot;€&quot;* &quot;-&quot;??_-;_-@_-"/>
    <numFmt numFmtId="165" formatCode="_-&quot;€&quot;* #,##0_-;\-&quot;€&quot;* #,##0_-;_-&quot;€&quot;* &quot;-&quot;??_-;_-@_-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/>
    <xf numFmtId="14" fontId="0" fillId="0" borderId="0" xfId="0" applyNumberFormat="1" applyAlignment="1">
      <alignment horizontal="left"/>
    </xf>
    <xf numFmtId="165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3" fillId="0" borderId="2" xfId="1" applyNumberFormat="1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wrapText="1"/>
    </xf>
    <xf numFmtId="165" fontId="0" fillId="0" borderId="0" xfId="0" applyNumberFormat="1"/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8"/>
  <sheetViews>
    <sheetView workbookViewId="0">
      <selection activeCell="E59" sqref="A48:E59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 hidden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 hidden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 hidden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 hidden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 hidden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 hidden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idden="1">
      <c r="A28" s="5" t="s">
        <v>71</v>
      </c>
      <c r="B28" s="5" t="s">
        <v>72</v>
      </c>
      <c r="C28" s="5" t="s">
        <v>29</v>
      </c>
      <c r="D28" s="5" t="s">
        <v>31</v>
      </c>
      <c r="E28" s="6">
        <v>22277.49</v>
      </c>
      <c r="F28" s="2"/>
    </row>
    <row r="29" spans="1:6" hidden="1">
      <c r="A29" s="5" t="s">
        <v>73</v>
      </c>
      <c r="B29" s="5" t="s">
        <v>74</v>
      </c>
      <c r="C29" s="5" t="s">
        <v>25</v>
      </c>
      <c r="D29" s="5" t="s">
        <v>26</v>
      </c>
      <c r="E29" s="6">
        <v>26716.799999999999</v>
      </c>
    </row>
    <row r="30" spans="1:6" hidden="1">
      <c r="A30" s="5" t="s">
        <v>75</v>
      </c>
      <c r="B30" s="5" t="s">
        <v>76</v>
      </c>
      <c r="C30" s="5" t="s">
        <v>63</v>
      </c>
      <c r="D30" s="5" t="s">
        <v>15</v>
      </c>
      <c r="E30" s="6">
        <v>50808.74</v>
      </c>
    </row>
    <row r="31" spans="1:6" hidden="1">
      <c r="A31" s="5" t="s">
        <v>77</v>
      </c>
      <c r="B31" s="5" t="s">
        <v>78</v>
      </c>
      <c r="C31" s="5" t="s">
        <v>79</v>
      </c>
      <c r="D31" s="5" t="s">
        <v>80</v>
      </c>
      <c r="E31" s="6">
        <f>356632.35-111005</f>
        <v>245627.34999999998</v>
      </c>
    </row>
    <row r="32" spans="1:6" hidden="1">
      <c r="A32" s="5" t="s">
        <v>81</v>
      </c>
      <c r="B32" s="5" t="s">
        <v>82</v>
      </c>
      <c r="C32" s="5" t="s">
        <v>83</v>
      </c>
      <c r="D32" s="5" t="s">
        <v>84</v>
      </c>
      <c r="E32" s="6">
        <v>59040</v>
      </c>
    </row>
    <row r="33" spans="1:6" hidden="1">
      <c r="A33" s="5" t="s">
        <v>85</v>
      </c>
      <c r="B33" s="5" t="s">
        <v>86</v>
      </c>
      <c r="C33" s="5" t="s">
        <v>53</v>
      </c>
      <c r="D33" s="5" t="s">
        <v>54</v>
      </c>
      <c r="E33" s="6">
        <v>24600</v>
      </c>
    </row>
    <row r="34" spans="1:6" hidden="1">
      <c r="A34" s="5" t="s">
        <v>87</v>
      </c>
      <c r="B34" s="5" t="s">
        <v>88</v>
      </c>
      <c r="C34" s="5" t="s">
        <v>89</v>
      </c>
      <c r="D34" s="5" t="s">
        <v>90</v>
      </c>
      <c r="E34" s="6">
        <v>25000</v>
      </c>
    </row>
    <row r="35" spans="1:6" hidden="1">
      <c r="A35" s="5" t="s">
        <v>91</v>
      </c>
      <c r="B35" s="5" t="s">
        <v>92</v>
      </c>
      <c r="C35" s="5" t="s">
        <v>29</v>
      </c>
      <c r="D35" s="5" t="s">
        <v>31</v>
      </c>
      <c r="E35" s="6">
        <v>25990.400000000001</v>
      </c>
    </row>
    <row r="36" spans="1:6" hidden="1">
      <c r="A36" s="5" t="s">
        <v>93</v>
      </c>
      <c r="B36" s="5" t="s">
        <v>94</v>
      </c>
      <c r="C36" s="5" t="s">
        <v>95</v>
      </c>
      <c r="D36" s="5" t="s">
        <v>96</v>
      </c>
      <c r="E36" s="6">
        <v>41205</v>
      </c>
    </row>
    <row r="37" spans="1:6" hidden="1">
      <c r="A37" s="5" t="s">
        <v>97</v>
      </c>
      <c r="B37" s="5" t="s">
        <v>98</v>
      </c>
      <c r="C37" s="5" t="s">
        <v>99</v>
      </c>
      <c r="D37" s="5" t="s">
        <v>100</v>
      </c>
      <c r="E37" s="6">
        <v>60885</v>
      </c>
    </row>
    <row r="38" spans="1:6" hidden="1">
      <c r="A38" s="5" t="s">
        <v>101</v>
      </c>
      <c r="B38" s="5" t="s">
        <v>102</v>
      </c>
      <c r="C38" s="5" t="s">
        <v>29</v>
      </c>
      <c r="D38" s="5" t="s">
        <v>31</v>
      </c>
      <c r="E38" s="6">
        <v>22277.49</v>
      </c>
      <c r="F38" s="2"/>
    </row>
    <row r="39" spans="1:6" hidden="1">
      <c r="A39" s="5" t="s">
        <v>103</v>
      </c>
      <c r="B39" s="5" t="s">
        <v>104</v>
      </c>
      <c r="C39" s="5" t="s">
        <v>59</v>
      </c>
      <c r="D39" s="5" t="s">
        <v>60</v>
      </c>
      <c r="E39" s="6">
        <v>22052.080000000002</v>
      </c>
      <c r="F39" s="2"/>
    </row>
    <row r="40" spans="1:6" hidden="1">
      <c r="A40" s="5" t="s">
        <v>103</v>
      </c>
      <c r="B40" s="5" t="s">
        <v>105</v>
      </c>
      <c r="C40" s="5" t="s">
        <v>106</v>
      </c>
      <c r="D40" s="5" t="s">
        <v>100</v>
      </c>
      <c r="E40" s="6">
        <v>23370</v>
      </c>
    </row>
    <row r="41" spans="1:6" hidden="1">
      <c r="A41" s="5" t="s">
        <v>107</v>
      </c>
      <c r="B41" s="5" t="s">
        <v>108</v>
      </c>
      <c r="C41" s="5" t="s">
        <v>79</v>
      </c>
      <c r="D41" s="5" t="s">
        <v>80</v>
      </c>
      <c r="E41" s="6">
        <f>270405.66-122626.08</f>
        <v>147779.57999999996</v>
      </c>
    </row>
    <row r="42" spans="1:6" hidden="1">
      <c r="A42" s="5" t="s">
        <v>107</v>
      </c>
      <c r="B42" s="5" t="s">
        <v>109</v>
      </c>
      <c r="C42" s="5" t="s">
        <v>79</v>
      </c>
      <c r="D42" s="5" t="s">
        <v>80</v>
      </c>
      <c r="E42" s="6">
        <v>794250.36</v>
      </c>
    </row>
    <row r="43" spans="1:6" hidden="1">
      <c r="A43" s="5" t="s">
        <v>110</v>
      </c>
      <c r="B43" s="5" t="s">
        <v>111</v>
      </c>
      <c r="C43" s="5" t="s">
        <v>112</v>
      </c>
      <c r="D43" s="5" t="s">
        <v>113</v>
      </c>
      <c r="E43" s="6">
        <v>35000</v>
      </c>
    </row>
    <row r="44" spans="1:6" hidden="1">
      <c r="A44" s="5" t="s">
        <v>114</v>
      </c>
      <c r="B44" s="5" t="s">
        <v>115</v>
      </c>
      <c r="C44" s="5" t="s">
        <v>29</v>
      </c>
      <c r="D44" s="5" t="s">
        <v>15</v>
      </c>
      <c r="E44" s="6">
        <v>53084.959999999999</v>
      </c>
    </row>
    <row r="45" spans="1:6" hidden="1">
      <c r="A45" s="5" t="s">
        <v>114</v>
      </c>
      <c r="B45" s="5" t="s">
        <v>116</v>
      </c>
      <c r="C45" s="5" t="s">
        <v>117</v>
      </c>
      <c r="D45" s="5" t="s">
        <v>15</v>
      </c>
      <c r="E45" s="6">
        <v>112926.57</v>
      </c>
    </row>
    <row r="46" spans="1:6" hidden="1">
      <c r="A46" s="5" t="s">
        <v>118</v>
      </c>
      <c r="B46" s="5" t="s">
        <v>119</v>
      </c>
      <c r="C46" s="5" t="s">
        <v>29</v>
      </c>
      <c r="D46" s="5" t="s">
        <v>31</v>
      </c>
      <c r="E46" s="6">
        <v>26869.53</v>
      </c>
    </row>
    <row r="47" spans="1:6" hidden="1">
      <c r="A47" s="5" t="s">
        <v>120</v>
      </c>
      <c r="B47" s="5" t="s">
        <v>121</v>
      </c>
      <c r="C47" s="5" t="s">
        <v>29</v>
      </c>
      <c r="D47" s="5" t="s">
        <v>31</v>
      </c>
      <c r="E47" s="6">
        <v>23645.48</v>
      </c>
    </row>
    <row r="48" spans="1:6">
      <c r="A48" s="5" t="s">
        <v>122</v>
      </c>
      <c r="B48" s="5" t="s">
        <v>123</v>
      </c>
      <c r="C48" s="5" t="s">
        <v>124</v>
      </c>
      <c r="D48" s="5" t="s">
        <v>125</v>
      </c>
      <c r="E48" s="6">
        <v>20000</v>
      </c>
      <c r="F48" s="2"/>
    </row>
    <row r="49" spans="1:6">
      <c r="A49" s="5" t="s">
        <v>122</v>
      </c>
      <c r="B49" s="5" t="s">
        <v>126</v>
      </c>
      <c r="C49" s="5" t="s">
        <v>117</v>
      </c>
      <c r="D49" s="5" t="s">
        <v>125</v>
      </c>
      <c r="E49" s="6">
        <v>25000</v>
      </c>
    </row>
    <row r="50" spans="1:6" hidden="1">
      <c r="A50" s="5" t="s">
        <v>127</v>
      </c>
      <c r="B50" s="5" t="s">
        <v>128</v>
      </c>
      <c r="C50" s="5" t="s">
        <v>129</v>
      </c>
      <c r="D50" t="s">
        <v>130</v>
      </c>
      <c r="E50" s="6">
        <v>24600</v>
      </c>
    </row>
    <row r="51" spans="1:6" hidden="1">
      <c r="A51" s="5" t="s">
        <v>131</v>
      </c>
      <c r="B51" s="5" t="s">
        <v>132</v>
      </c>
      <c r="C51" s="5" t="s">
        <v>133</v>
      </c>
      <c r="D51" s="5" t="s">
        <v>134</v>
      </c>
      <c r="E51" s="6">
        <v>22000</v>
      </c>
      <c r="F51" s="2"/>
    </row>
    <row r="52" spans="1:6" hidden="1">
      <c r="A52" s="5" t="s">
        <v>135</v>
      </c>
      <c r="B52" s="5" t="s">
        <v>136</v>
      </c>
      <c r="C52" s="5" t="s">
        <v>137</v>
      </c>
      <c r="D52" s="5" t="s">
        <v>60</v>
      </c>
      <c r="E52" s="6">
        <v>249690</v>
      </c>
    </row>
    <row r="53" spans="1:6" hidden="1">
      <c r="A53" s="5" t="s">
        <v>138</v>
      </c>
      <c r="B53" s="5" t="s">
        <v>139</v>
      </c>
      <c r="C53" s="5" t="s">
        <v>29</v>
      </c>
      <c r="D53" s="5" t="s">
        <v>31</v>
      </c>
      <c r="E53" s="6">
        <v>27208.3</v>
      </c>
    </row>
    <row r="54" spans="1:6" hidden="1">
      <c r="A54" s="5" t="s">
        <v>138</v>
      </c>
      <c r="B54" s="5" t="s">
        <v>140</v>
      </c>
      <c r="C54" s="5" t="s">
        <v>46</v>
      </c>
      <c r="D54" s="5" t="s">
        <v>15</v>
      </c>
      <c r="E54" s="6">
        <v>28355.25</v>
      </c>
    </row>
    <row r="55" spans="1:6" hidden="1">
      <c r="A55" s="5" t="s">
        <v>141</v>
      </c>
      <c r="B55" s="5" t="s">
        <v>142</v>
      </c>
      <c r="C55" s="5" t="s">
        <v>143</v>
      </c>
      <c r="D55" s="5" t="s">
        <v>144</v>
      </c>
      <c r="E55" s="6">
        <v>22140</v>
      </c>
      <c r="F55" s="2"/>
    </row>
    <row r="56" spans="1:6" hidden="1">
      <c r="A56" s="5" t="s">
        <v>145</v>
      </c>
      <c r="B56" s="5" t="s">
        <v>146</v>
      </c>
      <c r="C56" s="5" t="s">
        <v>25</v>
      </c>
      <c r="D56" s="5" t="s">
        <v>26</v>
      </c>
      <c r="E56" s="6">
        <v>27158.400000000001</v>
      </c>
    </row>
    <row r="57" spans="1:6" hidden="1">
      <c r="A57" s="5" t="s">
        <v>147</v>
      </c>
      <c r="B57" s="5" t="s">
        <v>148</v>
      </c>
      <c r="C57" s="5" t="s">
        <v>29</v>
      </c>
      <c r="D57" s="5" t="s">
        <v>31</v>
      </c>
      <c r="E57" s="6">
        <v>40399.279999999999</v>
      </c>
    </row>
    <row r="58" spans="1:6" hidden="1">
      <c r="A58" s="5" t="s">
        <v>149</v>
      </c>
      <c r="B58" s="5" t="s">
        <v>150</v>
      </c>
      <c r="C58" s="5" t="s">
        <v>83</v>
      </c>
      <c r="D58" s="5" t="s">
        <v>84</v>
      </c>
      <c r="E58" s="6">
        <v>59040</v>
      </c>
    </row>
    <row r="59" spans="1:6">
      <c r="A59" s="5" t="s">
        <v>151</v>
      </c>
      <c r="B59" s="5" t="s">
        <v>152</v>
      </c>
      <c r="C59" s="5" t="s">
        <v>153</v>
      </c>
      <c r="D59" s="5" t="s">
        <v>125</v>
      </c>
      <c r="E59" s="6">
        <v>30718.02</v>
      </c>
    </row>
    <row r="60" spans="1:6" hidden="1">
      <c r="A60" s="5" t="s">
        <v>154</v>
      </c>
      <c r="B60" s="5" t="s">
        <v>155</v>
      </c>
      <c r="C60" s="5" t="s">
        <v>156</v>
      </c>
      <c r="D60" t="s">
        <v>157</v>
      </c>
      <c r="E60" s="6">
        <v>52000</v>
      </c>
    </row>
    <row r="61" spans="1:6" hidden="1">
      <c r="A61" s="5" t="s">
        <v>158</v>
      </c>
      <c r="B61" s="5" t="s">
        <v>159</v>
      </c>
      <c r="C61" s="5" t="s">
        <v>29</v>
      </c>
      <c r="D61" s="5" t="s">
        <v>31</v>
      </c>
      <c r="E61" s="6">
        <v>23533.73</v>
      </c>
    </row>
    <row r="62" spans="1:6" hidden="1">
      <c r="A62" s="5" t="s">
        <v>160</v>
      </c>
      <c r="B62" s="5" t="s">
        <v>161</v>
      </c>
      <c r="C62" s="5" t="s">
        <v>79</v>
      </c>
      <c r="D62" s="5" t="s">
        <v>80</v>
      </c>
      <c r="E62" s="6">
        <v>49200</v>
      </c>
    </row>
    <row r="63" spans="1:6" hidden="1">
      <c r="A63" s="5" t="s">
        <v>162</v>
      </c>
      <c r="B63" s="5" t="s">
        <v>163</v>
      </c>
      <c r="C63" s="5" t="s">
        <v>79</v>
      </c>
      <c r="D63" s="5" t="s">
        <v>80</v>
      </c>
      <c r="E63" s="6">
        <f>426091.68-301930.56</f>
        <v>124161.12</v>
      </c>
    </row>
    <row r="64" spans="1:6" hidden="1">
      <c r="A64" s="5" t="s">
        <v>164</v>
      </c>
      <c r="B64" s="5" t="s">
        <v>165</v>
      </c>
      <c r="C64" s="5" t="s">
        <v>29</v>
      </c>
      <c r="D64" s="5" t="s">
        <v>31</v>
      </c>
      <c r="E64" s="6">
        <v>20763.41</v>
      </c>
      <c r="F64" s="2"/>
    </row>
    <row r="65" spans="1:6" hidden="1">
      <c r="A65" s="5" t="s">
        <v>166</v>
      </c>
      <c r="B65" s="5" t="s">
        <v>167</v>
      </c>
      <c r="C65" s="5" t="s">
        <v>143</v>
      </c>
      <c r="D65" s="5" t="s">
        <v>144</v>
      </c>
      <c r="E65" s="6">
        <f>23308.5-13985</f>
        <v>9323.5</v>
      </c>
      <c r="F65" s="2"/>
    </row>
    <row r="66" spans="1:6" hidden="1">
      <c r="A66" s="5" t="s">
        <v>168</v>
      </c>
      <c r="B66" s="5" t="s">
        <v>169</v>
      </c>
      <c r="C66" s="5" t="s">
        <v>14</v>
      </c>
      <c r="D66" s="5" t="s">
        <v>15</v>
      </c>
      <c r="E66" s="6">
        <v>104791.56</v>
      </c>
    </row>
    <row r="67" spans="1:6" hidden="1">
      <c r="A67" s="5" t="s">
        <v>170</v>
      </c>
      <c r="B67" s="5" t="s">
        <v>171</v>
      </c>
      <c r="C67" s="5" t="s">
        <v>129</v>
      </c>
      <c r="D67" s="5" t="s">
        <v>172</v>
      </c>
      <c r="E67" s="6">
        <v>41711.760000000002</v>
      </c>
    </row>
    <row r="68" spans="1:6" hidden="1">
      <c r="A68" s="5" t="s">
        <v>173</v>
      </c>
      <c r="B68" s="5" t="s">
        <v>174</v>
      </c>
      <c r="C68" s="5" t="s">
        <v>175</v>
      </c>
      <c r="D68" t="s">
        <v>176</v>
      </c>
      <c r="E68" s="6">
        <v>20000</v>
      </c>
      <c r="F68" s="2"/>
    </row>
    <row r="69" spans="1:6" hidden="1">
      <c r="A69" s="5" t="s">
        <v>177</v>
      </c>
      <c r="B69" s="5" t="s">
        <v>178</v>
      </c>
      <c r="C69" s="5" t="s">
        <v>179</v>
      </c>
      <c r="D69" s="5" t="s">
        <v>180</v>
      </c>
      <c r="E69" s="6">
        <v>22711.95</v>
      </c>
    </row>
    <row r="70" spans="1:6" hidden="1">
      <c r="A70" s="5" t="s">
        <v>181</v>
      </c>
      <c r="B70" s="5" t="s">
        <v>182</v>
      </c>
      <c r="C70" s="5" t="s">
        <v>183</v>
      </c>
      <c r="D70" t="s">
        <v>184</v>
      </c>
      <c r="E70" s="6">
        <v>20000</v>
      </c>
      <c r="F70" s="2"/>
    </row>
    <row r="71" spans="1:6" hidden="1">
      <c r="A71" t="s">
        <v>185</v>
      </c>
      <c r="B71">
        <v>150</v>
      </c>
      <c r="C71" t="s">
        <v>79</v>
      </c>
      <c r="D71" t="s">
        <v>80</v>
      </c>
      <c r="E71" s="3">
        <v>31911.119999999999</v>
      </c>
    </row>
    <row r="72" spans="1:6" hidden="1">
      <c r="A72" t="s">
        <v>185</v>
      </c>
      <c r="B72">
        <v>157</v>
      </c>
      <c r="C72" t="s">
        <v>79</v>
      </c>
      <c r="D72" t="s">
        <v>80</v>
      </c>
      <c r="E72" s="3">
        <v>45479.3</v>
      </c>
    </row>
    <row r="73" spans="1:6" hidden="1">
      <c r="A73" t="s">
        <v>185</v>
      </c>
      <c r="B73">
        <v>156</v>
      </c>
      <c r="C73" t="s">
        <v>79</v>
      </c>
      <c r="D73" t="s">
        <v>80</v>
      </c>
      <c r="E73" s="3">
        <v>122626.08</v>
      </c>
    </row>
    <row r="74" spans="1:6" hidden="1">
      <c r="A74" s="15">
        <v>45079</v>
      </c>
      <c r="B74">
        <v>319</v>
      </c>
      <c r="C74" t="s">
        <v>186</v>
      </c>
      <c r="D74" t="s">
        <v>60</v>
      </c>
      <c r="E74" s="3">
        <v>93510.62</v>
      </c>
    </row>
    <row r="75" spans="1:6" hidden="1">
      <c r="A75" s="15">
        <v>45089</v>
      </c>
      <c r="B75">
        <v>333</v>
      </c>
      <c r="C75" t="s">
        <v>186</v>
      </c>
      <c r="D75" t="s">
        <v>60</v>
      </c>
      <c r="E75" s="3">
        <v>159181.29</v>
      </c>
    </row>
    <row r="76" spans="1:6" hidden="1">
      <c r="A76" t="s">
        <v>187</v>
      </c>
      <c r="B76">
        <v>351</v>
      </c>
      <c r="C76" t="s">
        <v>188</v>
      </c>
      <c r="D76" t="s">
        <v>189</v>
      </c>
      <c r="E76" s="3">
        <v>34000</v>
      </c>
    </row>
    <row r="77" spans="1:6" hidden="1">
      <c r="A77" t="s">
        <v>187</v>
      </c>
      <c r="B77">
        <v>357</v>
      </c>
      <c r="C77" t="s">
        <v>156</v>
      </c>
      <c r="D77" t="s">
        <v>190</v>
      </c>
      <c r="E77" s="3">
        <v>45000</v>
      </c>
      <c r="F77" s="2"/>
    </row>
    <row r="78" spans="1:6" hidden="1">
      <c r="A78" t="s">
        <v>191</v>
      </c>
      <c r="B78">
        <v>405</v>
      </c>
      <c r="C78" t="s">
        <v>79</v>
      </c>
      <c r="D78" t="s">
        <v>80</v>
      </c>
      <c r="E78" s="3">
        <v>158957.82</v>
      </c>
    </row>
    <row r="79" spans="1:6" hidden="1">
      <c r="A79" t="s">
        <v>192</v>
      </c>
      <c r="B79">
        <v>409</v>
      </c>
      <c r="C79" t="s">
        <v>193</v>
      </c>
      <c r="D79" t="s">
        <v>194</v>
      </c>
      <c r="E79" s="3">
        <v>20542.28</v>
      </c>
    </row>
    <row r="80" spans="1:6" hidden="1">
      <c r="A80" t="s">
        <v>195</v>
      </c>
      <c r="B80">
        <v>449</v>
      </c>
      <c r="C80" t="s">
        <v>83</v>
      </c>
      <c r="D80" t="s">
        <v>84</v>
      </c>
      <c r="E80" s="3">
        <v>24600</v>
      </c>
    </row>
    <row r="81" spans="1:6" hidden="1">
      <c r="A81" t="s">
        <v>196</v>
      </c>
      <c r="B81">
        <v>618</v>
      </c>
      <c r="C81" t="s">
        <v>83</v>
      </c>
      <c r="D81" t="s">
        <v>84</v>
      </c>
      <c r="E81" s="3">
        <v>29520</v>
      </c>
    </row>
    <row r="82" spans="1:6" hidden="1">
      <c r="A82" t="s">
        <v>197</v>
      </c>
      <c r="B82">
        <v>655</v>
      </c>
      <c r="C82" t="s">
        <v>156</v>
      </c>
      <c r="D82" t="s">
        <v>198</v>
      </c>
      <c r="E82" s="3">
        <v>24800</v>
      </c>
      <c r="F82" s="2"/>
    </row>
    <row r="83" spans="1:6" hidden="1">
      <c r="A83" t="s">
        <v>199</v>
      </c>
      <c r="B83">
        <v>654</v>
      </c>
      <c r="C83" t="s">
        <v>188</v>
      </c>
      <c r="D83" t="s">
        <v>189</v>
      </c>
      <c r="E83" s="3">
        <v>30793</v>
      </c>
    </row>
    <row r="84" spans="1:6" hidden="1">
      <c r="A84" t="s">
        <v>200</v>
      </c>
      <c r="B84">
        <v>676</v>
      </c>
      <c r="C84" t="s">
        <v>124</v>
      </c>
      <c r="D84" t="s">
        <v>201</v>
      </c>
      <c r="E84" s="3">
        <v>22140</v>
      </c>
      <c r="F84" s="2"/>
    </row>
    <row r="85" spans="1:6" hidden="1">
      <c r="A85" t="s">
        <v>202</v>
      </c>
      <c r="B85">
        <v>783</v>
      </c>
      <c r="C85" t="s">
        <v>83</v>
      </c>
      <c r="D85" t="s">
        <v>84</v>
      </c>
      <c r="E85" s="3">
        <v>58000</v>
      </c>
    </row>
    <row r="86" spans="1:6" hidden="1">
      <c r="A86" t="s">
        <v>203</v>
      </c>
      <c r="B86">
        <v>854</v>
      </c>
      <c r="C86" t="s">
        <v>204</v>
      </c>
      <c r="D86" t="s">
        <v>100</v>
      </c>
      <c r="E86" s="3">
        <v>22000</v>
      </c>
    </row>
    <row r="87" spans="1:6" hidden="1">
      <c r="A87" t="s">
        <v>205</v>
      </c>
      <c r="B87">
        <v>1011</v>
      </c>
      <c r="C87" t="s">
        <v>204</v>
      </c>
      <c r="D87" t="s">
        <v>100</v>
      </c>
      <c r="E87" s="3">
        <v>24648.98</v>
      </c>
    </row>
    <row r="88" spans="1:6" hidden="1">
      <c r="A88" t="s">
        <v>206</v>
      </c>
      <c r="B88">
        <v>1017</v>
      </c>
      <c r="C88" t="s">
        <v>207</v>
      </c>
      <c r="D88" t="s">
        <v>208</v>
      </c>
      <c r="E88" s="3">
        <v>22449.53</v>
      </c>
    </row>
    <row r="89" spans="1:6" hidden="1">
      <c r="A89" t="s">
        <v>206</v>
      </c>
      <c r="B89">
        <v>1018</v>
      </c>
      <c r="C89" t="s">
        <v>209</v>
      </c>
      <c r="D89" t="s">
        <v>208</v>
      </c>
      <c r="E89" s="3">
        <v>26320.15</v>
      </c>
    </row>
    <row r="90" spans="1:6" hidden="1">
      <c r="A90" t="s">
        <v>210</v>
      </c>
      <c r="B90">
        <v>839</v>
      </c>
      <c r="C90" t="s">
        <v>79</v>
      </c>
      <c r="D90" t="s">
        <v>80</v>
      </c>
      <c r="E90" s="3">
        <v>27287.58</v>
      </c>
    </row>
    <row r="91" spans="1:6" hidden="1">
      <c r="A91" t="s">
        <v>211</v>
      </c>
      <c r="B91">
        <v>155</v>
      </c>
      <c r="C91" t="s">
        <v>79</v>
      </c>
      <c r="D91" t="s">
        <v>80</v>
      </c>
      <c r="E91" s="3">
        <v>301930.56</v>
      </c>
    </row>
    <row r="92" spans="1:6" hidden="1">
      <c r="A92" s="15">
        <v>45478</v>
      </c>
      <c r="B92">
        <v>1214</v>
      </c>
      <c r="C92" t="s">
        <v>212</v>
      </c>
      <c r="D92" t="s">
        <v>60</v>
      </c>
      <c r="E92" s="3">
        <v>161753.81</v>
      </c>
    </row>
    <row r="93" spans="1:6" hidden="1">
      <c r="A93" t="s">
        <v>213</v>
      </c>
      <c r="B93">
        <v>964</v>
      </c>
      <c r="C93" t="s">
        <v>186</v>
      </c>
      <c r="D93" t="s">
        <v>60</v>
      </c>
      <c r="E93" s="3">
        <v>60025.05</v>
      </c>
      <c r="F93" s="2"/>
    </row>
    <row r="94" spans="1:6" hidden="1">
      <c r="A94" t="s">
        <v>214</v>
      </c>
      <c r="B94">
        <v>1242</v>
      </c>
      <c r="C94" t="s">
        <v>204</v>
      </c>
      <c r="D94" t="s">
        <v>100</v>
      </c>
      <c r="E94" s="3">
        <v>36900</v>
      </c>
    </row>
    <row r="95" spans="1:6" hidden="1">
      <c r="A95" t="s">
        <v>215</v>
      </c>
      <c r="B95">
        <v>1271</v>
      </c>
      <c r="C95" t="s">
        <v>79</v>
      </c>
      <c r="D95" t="s">
        <v>80</v>
      </c>
      <c r="E95" s="3">
        <v>73143.179999999993</v>
      </c>
    </row>
    <row r="96" spans="1:6" hidden="1">
      <c r="A96" t="s">
        <v>215</v>
      </c>
      <c r="B96">
        <v>1270</v>
      </c>
      <c r="C96" t="s">
        <v>79</v>
      </c>
      <c r="D96" t="s">
        <v>80</v>
      </c>
      <c r="E96" s="3">
        <v>438864</v>
      </c>
    </row>
    <row r="97" spans="1:6" hidden="1">
      <c r="A97" t="s">
        <v>216</v>
      </c>
      <c r="B97">
        <v>1338</v>
      </c>
      <c r="C97" t="s">
        <v>217</v>
      </c>
      <c r="D97" t="s">
        <v>180</v>
      </c>
      <c r="E97" s="3">
        <v>35000</v>
      </c>
    </row>
    <row r="98" spans="1:6" hidden="1">
      <c r="A98" t="s">
        <v>218</v>
      </c>
      <c r="B98">
        <v>1421</v>
      </c>
      <c r="C98" t="s">
        <v>219</v>
      </c>
      <c r="D98" t="s">
        <v>220</v>
      </c>
      <c r="E98" s="3">
        <v>24600</v>
      </c>
      <c r="F98" s="2"/>
    </row>
    <row r="99" spans="1:6" hidden="1">
      <c r="A99" t="s">
        <v>221</v>
      </c>
      <c r="B99">
        <v>1428</v>
      </c>
      <c r="C99" t="s">
        <v>99</v>
      </c>
      <c r="D99" t="s">
        <v>100</v>
      </c>
      <c r="E99" s="3">
        <v>36801.599999999999</v>
      </c>
      <c r="F99" s="2"/>
    </row>
    <row r="100" spans="1:6" hidden="1">
      <c r="A100" t="s">
        <v>222</v>
      </c>
      <c r="B100">
        <v>1536</v>
      </c>
      <c r="C100" t="s">
        <v>223</v>
      </c>
      <c r="D100" t="s">
        <v>54</v>
      </c>
      <c r="E100" s="3">
        <v>28936.11</v>
      </c>
      <c r="F100" s="2"/>
    </row>
    <row r="101" spans="1:6" hidden="1">
      <c r="A101" t="s">
        <v>224</v>
      </c>
      <c r="B101">
        <v>1552</v>
      </c>
      <c r="C101" t="s">
        <v>225</v>
      </c>
      <c r="D101" t="s">
        <v>226</v>
      </c>
      <c r="E101" s="3">
        <v>20910</v>
      </c>
    </row>
    <row r="102" spans="1:6" hidden="1">
      <c r="A102" t="s">
        <v>227</v>
      </c>
      <c r="B102">
        <v>1303</v>
      </c>
      <c r="C102" t="s">
        <v>228</v>
      </c>
      <c r="D102" t="s">
        <v>229</v>
      </c>
      <c r="E102" s="3">
        <v>20150.599999999999</v>
      </c>
    </row>
    <row r="103" spans="1:6" hidden="1">
      <c r="A103" t="s">
        <v>230</v>
      </c>
      <c r="B103">
        <v>1629</v>
      </c>
      <c r="C103" t="s">
        <v>124</v>
      </c>
      <c r="D103" t="s">
        <v>201</v>
      </c>
      <c r="E103" s="3">
        <v>20000</v>
      </c>
    </row>
    <row r="104" spans="1:6" hidden="1">
      <c r="A104" t="s">
        <v>231</v>
      </c>
      <c r="B104">
        <v>1052</v>
      </c>
      <c r="C104" t="s">
        <v>232</v>
      </c>
      <c r="D104" t="s">
        <v>233</v>
      </c>
      <c r="E104" s="3">
        <v>41342.76</v>
      </c>
    </row>
    <row r="105" spans="1:6" hidden="1">
      <c r="A105" t="s">
        <v>234</v>
      </c>
      <c r="B105">
        <v>1634</v>
      </c>
      <c r="C105" t="s">
        <v>83</v>
      </c>
      <c r="D105" t="s">
        <v>84</v>
      </c>
      <c r="E105" s="3">
        <v>24000</v>
      </c>
    </row>
    <row r="106" spans="1:6" hidden="1">
      <c r="A106" s="15">
        <v>45712</v>
      </c>
      <c r="B106">
        <v>1647</v>
      </c>
      <c r="C106" t="s">
        <v>83</v>
      </c>
      <c r="D106" t="s">
        <v>84</v>
      </c>
      <c r="E106" s="3">
        <v>24000</v>
      </c>
    </row>
    <row r="107" spans="1:6" hidden="1">
      <c r="A107" t="s">
        <v>235</v>
      </c>
      <c r="B107">
        <v>1834</v>
      </c>
      <c r="C107" t="s">
        <v>236</v>
      </c>
      <c r="D107" t="s">
        <v>237</v>
      </c>
      <c r="E107" s="3">
        <v>26764.97</v>
      </c>
    </row>
    <row r="108" spans="1:6" ht="15" hidden="1" thickBot="1">
      <c r="A108" s="9" t="s">
        <v>235</v>
      </c>
      <c r="B108" s="9">
        <v>1833</v>
      </c>
      <c r="C108" s="9" t="s">
        <v>238</v>
      </c>
      <c r="D108" t="s">
        <v>237</v>
      </c>
      <c r="E108" s="10">
        <v>67303.89</v>
      </c>
    </row>
  </sheetData>
  <autoFilter ref="A5:E108" xr:uid="{00000000-0001-0000-0000-000000000000}">
    <filterColumn colId="3">
      <filters>
        <filter val="Smart/Green Initiative"/>
      </filters>
    </filterColumn>
  </autoFilter>
  <sortState xmlns:xlrd2="http://schemas.microsoft.com/office/spreadsheetml/2017/richdata2" ref="A7:E108">
    <sortCondition ref="A7:A108"/>
  </sortState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25FF-8B43-4E93-82CA-CD70266810FD}">
  <sheetPr filterMode="1">
    <pageSetUpPr fitToPage="1"/>
  </sheetPr>
  <dimension ref="A1:F28"/>
  <sheetViews>
    <sheetView workbookViewId="0">
      <selection activeCell="G35" sqref="A1:G35"/>
    </sheetView>
  </sheetViews>
  <sheetFormatPr defaultRowHeight="14.45"/>
  <cols>
    <col min="1" max="1" width="17.28515625" customWidth="1"/>
    <col min="2" max="2" width="11.140625" bestFit="1" customWidth="1"/>
    <col min="3" max="3" width="30.85546875" bestFit="1" customWidth="1"/>
    <col min="4" max="4" width="37.7109375" bestFit="1" customWidth="1"/>
    <col min="5" max="5" width="8.5703125" bestFit="1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 ht="39.6" customHeight="1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t="15" hidden="1" thickBot="1">
      <c r="A28" s="7" t="s">
        <v>71</v>
      </c>
      <c r="B28" s="7" t="s">
        <v>72</v>
      </c>
      <c r="C28" s="7" t="s">
        <v>29</v>
      </c>
      <c r="D28" s="7" t="s">
        <v>31</v>
      </c>
      <c r="E28" s="8">
        <v>22277.49</v>
      </c>
      <c r="F28" s="2"/>
    </row>
  </sheetData>
  <autoFilter ref="A5:E28" xr:uid="{ECAF25FF-8B43-4E93-82CA-CD70266810FD}">
    <filterColumn colId="3">
      <filters>
        <filter val="AEC Enterprise Hubs Back_x0002_office IT Contract"/>
        <filter val="Connected Hubs Marketing"/>
        <filter val="IT Support"/>
        <filter val="Management Information System"/>
        <filter val="PR Support &amp; Content Creation"/>
        <filter val="Promotional Video Cont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F4B1-61EF-4EA5-91B1-D1CEA5FBC0B1}">
  <sheetPr filterMode="1">
    <pageSetUpPr fitToPage="1"/>
  </sheetPr>
  <dimension ref="A1:F29"/>
  <sheetViews>
    <sheetView workbookViewId="0">
      <selection activeCell="A32" sqref="A32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s="5" t="s">
        <v>73</v>
      </c>
      <c r="B6" s="5" t="s">
        <v>74</v>
      </c>
      <c r="C6" s="5" t="s">
        <v>25</v>
      </c>
      <c r="D6" s="5" t="s">
        <v>26</v>
      </c>
      <c r="E6" s="6">
        <v>26716.799999999999</v>
      </c>
    </row>
    <row r="7" spans="1:6" hidden="1">
      <c r="A7" s="5" t="s">
        <v>75</v>
      </c>
      <c r="B7" s="5" t="s">
        <v>76</v>
      </c>
      <c r="C7" s="5" t="s">
        <v>63</v>
      </c>
      <c r="D7" s="5" t="s">
        <v>15</v>
      </c>
      <c r="E7" s="6">
        <v>50808.74</v>
      </c>
    </row>
    <row r="8" spans="1:6">
      <c r="A8" s="5" t="s">
        <v>77</v>
      </c>
      <c r="B8" s="5" t="s">
        <v>78</v>
      </c>
      <c r="C8" s="5" t="s">
        <v>79</v>
      </c>
      <c r="D8" s="5" t="s">
        <v>80</v>
      </c>
      <c r="E8" s="6">
        <f>356632.35-111005</f>
        <v>245627.34999999998</v>
      </c>
    </row>
    <row r="9" spans="1:6">
      <c r="A9" s="5" t="s">
        <v>81</v>
      </c>
      <c r="B9" s="5" t="s">
        <v>82</v>
      </c>
      <c r="C9" s="5" t="s">
        <v>83</v>
      </c>
      <c r="D9" s="5" t="s">
        <v>84</v>
      </c>
      <c r="E9" s="6">
        <v>59040</v>
      </c>
    </row>
    <row r="10" spans="1:6">
      <c r="A10" s="5" t="s">
        <v>85</v>
      </c>
      <c r="B10" s="5" t="s">
        <v>86</v>
      </c>
      <c r="C10" s="5" t="s">
        <v>53</v>
      </c>
      <c r="D10" s="5" t="s">
        <v>54</v>
      </c>
      <c r="E10" s="6">
        <v>24600</v>
      </c>
    </row>
    <row r="11" spans="1:6">
      <c r="A11" s="5" t="s">
        <v>87</v>
      </c>
      <c r="B11" s="5" t="s">
        <v>88</v>
      </c>
      <c r="C11" s="5" t="s">
        <v>89</v>
      </c>
      <c r="D11" s="5" t="s">
        <v>90</v>
      </c>
      <c r="E11" s="6">
        <v>25000</v>
      </c>
    </row>
    <row r="12" spans="1:6" hidden="1">
      <c r="A12" s="5" t="s">
        <v>91</v>
      </c>
      <c r="B12" s="5" t="s">
        <v>92</v>
      </c>
      <c r="C12" s="5" t="s">
        <v>29</v>
      </c>
      <c r="D12" s="5" t="s">
        <v>31</v>
      </c>
      <c r="E12" s="6">
        <v>25990.400000000001</v>
      </c>
    </row>
    <row r="13" spans="1:6">
      <c r="A13" s="5" t="s">
        <v>93</v>
      </c>
      <c r="B13" s="5" t="s">
        <v>94</v>
      </c>
      <c r="C13" s="5" t="s">
        <v>95</v>
      </c>
      <c r="D13" s="5" t="s">
        <v>239</v>
      </c>
      <c r="E13" s="6">
        <v>41205</v>
      </c>
    </row>
    <row r="14" spans="1:6">
      <c r="A14" s="5" t="s">
        <v>97</v>
      </c>
      <c r="B14" s="5" t="s">
        <v>98</v>
      </c>
      <c r="C14" s="5" t="s">
        <v>99</v>
      </c>
      <c r="D14" s="5" t="s">
        <v>100</v>
      </c>
      <c r="E14" s="6">
        <v>60885</v>
      </c>
    </row>
    <row r="15" spans="1:6" hidden="1">
      <c r="A15" s="5" t="s">
        <v>101</v>
      </c>
      <c r="B15" s="5" t="s">
        <v>102</v>
      </c>
      <c r="C15" s="5" t="s">
        <v>29</v>
      </c>
      <c r="D15" s="5" t="s">
        <v>31</v>
      </c>
      <c r="E15" s="6">
        <v>22277.49</v>
      </c>
      <c r="F15" s="2"/>
    </row>
    <row r="16" spans="1:6">
      <c r="A16" s="5" t="s">
        <v>103</v>
      </c>
      <c r="B16" s="5" t="s">
        <v>104</v>
      </c>
      <c r="C16" s="5" t="s">
        <v>59</v>
      </c>
      <c r="D16" s="5" t="s">
        <v>60</v>
      </c>
      <c r="E16" s="6">
        <v>22052.080000000002</v>
      </c>
      <c r="F16" s="2"/>
    </row>
    <row r="17" spans="1:6">
      <c r="A17" s="5" t="s">
        <v>103</v>
      </c>
      <c r="B17" s="5" t="s">
        <v>105</v>
      </c>
      <c r="C17" s="5" t="s">
        <v>106</v>
      </c>
      <c r="D17" s="5" t="s">
        <v>100</v>
      </c>
      <c r="E17" s="6">
        <v>23370</v>
      </c>
    </row>
    <row r="18" spans="1:6">
      <c r="A18" s="5" t="s">
        <v>107</v>
      </c>
      <c r="B18" s="5" t="s">
        <v>108</v>
      </c>
      <c r="C18" s="5" t="s">
        <v>79</v>
      </c>
      <c r="D18" s="5" t="s">
        <v>80</v>
      </c>
      <c r="E18" s="6">
        <f>270405.66-122626.08</f>
        <v>147779.57999999996</v>
      </c>
    </row>
    <row r="19" spans="1:6">
      <c r="A19" s="5" t="s">
        <v>107</v>
      </c>
      <c r="B19" s="5" t="s">
        <v>109</v>
      </c>
      <c r="C19" s="5" t="s">
        <v>79</v>
      </c>
      <c r="D19" s="5" t="s">
        <v>80</v>
      </c>
      <c r="E19" s="6">
        <v>794250.36</v>
      </c>
    </row>
    <row r="20" spans="1:6">
      <c r="A20" s="5" t="s">
        <v>110</v>
      </c>
      <c r="B20" s="5" t="s">
        <v>111</v>
      </c>
      <c r="C20" s="5" t="s">
        <v>112</v>
      </c>
      <c r="D20" s="5" t="s">
        <v>113</v>
      </c>
      <c r="E20" s="6">
        <v>35000</v>
      </c>
    </row>
    <row r="21" spans="1:6" hidden="1">
      <c r="A21" s="5" t="s">
        <v>114</v>
      </c>
      <c r="B21" s="5" t="s">
        <v>115</v>
      </c>
      <c r="C21" s="5" t="s">
        <v>29</v>
      </c>
      <c r="D21" s="5" t="s">
        <v>15</v>
      </c>
      <c r="E21" s="6">
        <v>53084.959999999999</v>
      </c>
    </row>
    <row r="22" spans="1:6" hidden="1">
      <c r="A22" s="5" t="s">
        <v>114</v>
      </c>
      <c r="B22" s="5" t="s">
        <v>116</v>
      </c>
      <c r="C22" s="5" t="s">
        <v>117</v>
      </c>
      <c r="D22" s="5" t="s">
        <v>15</v>
      </c>
      <c r="E22" s="6">
        <v>112926.57</v>
      </c>
    </row>
    <row r="23" spans="1:6" hidden="1">
      <c r="A23" s="5" t="s">
        <v>118</v>
      </c>
      <c r="B23" s="5" t="s">
        <v>119</v>
      </c>
      <c r="C23" s="5" t="s">
        <v>29</v>
      </c>
      <c r="D23" s="5" t="s">
        <v>31</v>
      </c>
      <c r="E23" s="6">
        <v>26869.53</v>
      </c>
    </row>
    <row r="24" spans="1:6" hidden="1">
      <c r="A24" s="5" t="s">
        <v>120</v>
      </c>
      <c r="B24" s="5" t="s">
        <v>121</v>
      </c>
      <c r="C24" s="5" t="s">
        <v>29</v>
      </c>
      <c r="D24" s="5" t="s">
        <v>31</v>
      </c>
      <c r="E24" s="6">
        <v>23645.48</v>
      </c>
    </row>
    <row r="25" spans="1:6">
      <c r="A25" s="5" t="s">
        <v>122</v>
      </c>
      <c r="B25" s="5" t="s">
        <v>123</v>
      </c>
      <c r="C25" s="5" t="s">
        <v>124</v>
      </c>
      <c r="D25" s="5" t="s">
        <v>125</v>
      </c>
      <c r="E25" s="6">
        <v>20000</v>
      </c>
      <c r="F25" s="2"/>
    </row>
    <row r="26" spans="1:6">
      <c r="A26" s="5" t="s">
        <v>122</v>
      </c>
      <c r="B26" s="5" t="s">
        <v>126</v>
      </c>
      <c r="C26" s="5" t="s">
        <v>117</v>
      </c>
      <c r="D26" s="5" t="s">
        <v>125</v>
      </c>
      <c r="E26" s="6">
        <v>25000</v>
      </c>
    </row>
    <row r="27" spans="1:6" hidden="1">
      <c r="A27" s="5" t="s">
        <v>127</v>
      </c>
      <c r="B27" s="5" t="s">
        <v>128</v>
      </c>
      <c r="C27" s="5" t="s">
        <v>129</v>
      </c>
      <c r="D27" t="s">
        <v>130</v>
      </c>
      <c r="E27" s="6">
        <v>24600</v>
      </c>
    </row>
    <row r="28" spans="1:6" hidden="1">
      <c r="A28" s="5" t="s">
        <v>131</v>
      </c>
      <c r="B28" s="5" t="s">
        <v>132</v>
      </c>
      <c r="C28" s="5" t="s">
        <v>133</v>
      </c>
      <c r="D28" s="5" t="s">
        <v>134</v>
      </c>
      <c r="E28" s="6">
        <v>22000</v>
      </c>
      <c r="F28" s="2"/>
    </row>
    <row r="29" spans="1:6">
      <c r="A29" s="5" t="s">
        <v>135</v>
      </c>
      <c r="B29" s="5" t="s">
        <v>136</v>
      </c>
      <c r="C29" s="5" t="s">
        <v>137</v>
      </c>
      <c r="D29" s="5" t="s">
        <v>60</v>
      </c>
      <c r="E29" s="6">
        <v>249690</v>
      </c>
    </row>
  </sheetData>
  <autoFilter ref="A5:E29" xr:uid="{370DF4B1-61EF-4EA5-91B1-D1CEA5FBC0B1}">
    <filterColumn colId="3">
      <filters>
        <filter val="Business Consultancy"/>
        <filter val="Connected Hubs Marketing"/>
        <filter val="Connected Hubs Platform"/>
        <filter val="Feasibility Study"/>
        <filter val="Internal Audit"/>
        <filter val="IT Support"/>
        <filter val="Management Information System"/>
        <filter val="Media Production"/>
        <filter val="Smart/Green Initiative"/>
        <filter val="Training &amp; Develop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04-BDAE-4083-9E15-5706A0C04F93}">
  <sheetPr filterMode="1">
    <pageSetUpPr fitToPage="1"/>
  </sheetPr>
  <dimension ref="A1:F23"/>
  <sheetViews>
    <sheetView workbookViewId="0">
      <selection activeCell="E25" sqref="A1:E25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hidden="1">
      <c r="A6" s="5" t="s">
        <v>138</v>
      </c>
      <c r="B6" s="5" t="s">
        <v>139</v>
      </c>
      <c r="C6" s="5" t="s">
        <v>29</v>
      </c>
      <c r="D6" s="5" t="s">
        <v>31</v>
      </c>
      <c r="E6" s="6">
        <v>27208.3</v>
      </c>
    </row>
    <row r="7" spans="1:6" hidden="1">
      <c r="A7" s="5" t="s">
        <v>138</v>
      </c>
      <c r="B7" s="5" t="s">
        <v>140</v>
      </c>
      <c r="C7" s="5" t="s">
        <v>46</v>
      </c>
      <c r="D7" s="5" t="s">
        <v>15</v>
      </c>
      <c r="E7" s="6">
        <v>28355.25</v>
      </c>
    </row>
    <row r="8" spans="1:6">
      <c r="A8" s="5" t="s">
        <v>141</v>
      </c>
      <c r="B8" s="5" t="s">
        <v>142</v>
      </c>
      <c r="C8" s="5" t="s">
        <v>143</v>
      </c>
      <c r="D8" s="5" t="s">
        <v>144</v>
      </c>
      <c r="E8" s="6">
        <v>22140</v>
      </c>
      <c r="F8" s="2"/>
    </row>
    <row r="9" spans="1:6">
      <c r="A9" s="5" t="s">
        <v>145</v>
      </c>
      <c r="B9" s="5" t="s">
        <v>146</v>
      </c>
      <c r="C9" s="5" t="s">
        <v>25</v>
      </c>
      <c r="D9" s="5" t="s">
        <v>26</v>
      </c>
      <c r="E9" s="6">
        <v>27158.400000000001</v>
      </c>
    </row>
    <row r="10" spans="1:6" hidden="1">
      <c r="A10" s="5" t="s">
        <v>147</v>
      </c>
      <c r="B10" s="5" t="s">
        <v>148</v>
      </c>
      <c r="C10" s="5" t="s">
        <v>29</v>
      </c>
      <c r="D10" s="5" t="s">
        <v>31</v>
      </c>
      <c r="E10" s="6">
        <v>40399.279999999999</v>
      </c>
    </row>
    <row r="11" spans="1:6">
      <c r="A11" s="5" t="s">
        <v>149</v>
      </c>
      <c r="B11" s="5" t="s">
        <v>150</v>
      </c>
      <c r="C11" s="5" t="s">
        <v>83</v>
      </c>
      <c r="D11" s="5" t="s">
        <v>84</v>
      </c>
      <c r="E11" s="6">
        <v>59040</v>
      </c>
    </row>
    <row r="12" spans="1:6">
      <c r="A12" s="5" t="s">
        <v>151</v>
      </c>
      <c r="B12" s="5" t="s">
        <v>152</v>
      </c>
      <c r="C12" s="5" t="s">
        <v>153</v>
      </c>
      <c r="D12" s="5" t="s">
        <v>125</v>
      </c>
      <c r="E12" s="6">
        <v>30718.02</v>
      </c>
    </row>
    <row r="13" spans="1:6">
      <c r="A13" s="5" t="s">
        <v>154</v>
      </c>
      <c r="B13" s="5" t="s">
        <v>155</v>
      </c>
      <c r="C13" s="5" t="s">
        <v>156</v>
      </c>
      <c r="D13" t="s">
        <v>157</v>
      </c>
      <c r="E13" s="6">
        <v>52000</v>
      </c>
    </row>
    <row r="14" spans="1:6" hidden="1">
      <c r="A14" s="5" t="s">
        <v>158</v>
      </c>
      <c r="B14" s="5" t="s">
        <v>159</v>
      </c>
      <c r="C14" s="5" t="s">
        <v>29</v>
      </c>
      <c r="D14" s="5" t="s">
        <v>31</v>
      </c>
      <c r="E14" s="6">
        <v>23533.73</v>
      </c>
    </row>
    <row r="15" spans="1:6">
      <c r="A15" s="5" t="s">
        <v>160</v>
      </c>
      <c r="B15" s="5" t="s">
        <v>161</v>
      </c>
      <c r="C15" s="5" t="s">
        <v>79</v>
      </c>
      <c r="D15" s="5" t="s">
        <v>80</v>
      </c>
      <c r="E15" s="6">
        <v>49200</v>
      </c>
    </row>
    <row r="16" spans="1:6">
      <c r="A16" s="5" t="s">
        <v>162</v>
      </c>
      <c r="B16" s="5" t="s">
        <v>163</v>
      </c>
      <c r="C16" s="5" t="s">
        <v>79</v>
      </c>
      <c r="D16" s="5" t="s">
        <v>80</v>
      </c>
      <c r="E16" s="6">
        <f>426091.68-301930.56</f>
        <v>124161.12</v>
      </c>
    </row>
    <row r="17" spans="1:6" hidden="1">
      <c r="A17" s="5" t="s">
        <v>164</v>
      </c>
      <c r="B17" s="5" t="s">
        <v>165</v>
      </c>
      <c r="C17" s="5" t="s">
        <v>29</v>
      </c>
      <c r="D17" s="5" t="s">
        <v>31</v>
      </c>
      <c r="E17" s="6">
        <v>20763.41</v>
      </c>
      <c r="F17" s="2"/>
    </row>
    <row r="18" spans="1:6">
      <c r="A18" s="5" t="s">
        <v>166</v>
      </c>
      <c r="B18" s="5" t="s">
        <v>167</v>
      </c>
      <c r="C18" s="5" t="s">
        <v>143</v>
      </c>
      <c r="D18" s="5" t="s">
        <v>144</v>
      </c>
      <c r="E18" s="6">
        <f>23308.5-13985</f>
        <v>9323.5</v>
      </c>
      <c r="F18" s="2"/>
    </row>
    <row r="19" spans="1:6" hidden="1">
      <c r="A19" s="5" t="s">
        <v>168</v>
      </c>
      <c r="B19" s="5" t="s">
        <v>169</v>
      </c>
      <c r="C19" s="5" t="s">
        <v>14</v>
      </c>
      <c r="D19" s="5" t="s">
        <v>15</v>
      </c>
      <c r="E19" s="6">
        <v>104791.56</v>
      </c>
    </row>
    <row r="20" spans="1:6">
      <c r="A20" s="5" t="s">
        <v>170</v>
      </c>
      <c r="B20" s="5" t="s">
        <v>171</v>
      </c>
      <c r="C20" s="5" t="s">
        <v>240</v>
      </c>
      <c r="D20" s="5" t="s">
        <v>172</v>
      </c>
      <c r="E20" s="6">
        <v>41711.760000000002</v>
      </c>
    </row>
    <row r="21" spans="1:6" hidden="1">
      <c r="A21" s="5" t="s">
        <v>173</v>
      </c>
      <c r="B21" s="5" t="s">
        <v>174</v>
      </c>
      <c r="C21" s="5" t="s">
        <v>175</v>
      </c>
      <c r="D21" t="s">
        <v>176</v>
      </c>
      <c r="E21" s="6">
        <v>20000</v>
      </c>
      <c r="F21" s="2"/>
    </row>
    <row r="22" spans="1:6">
      <c r="A22" s="5" t="s">
        <v>177</v>
      </c>
      <c r="B22" s="5" t="s">
        <v>178</v>
      </c>
      <c r="C22" s="5" t="s">
        <v>179</v>
      </c>
      <c r="D22" s="5" t="s">
        <v>180</v>
      </c>
      <c r="E22" s="6">
        <v>22711.95</v>
      </c>
    </row>
    <row r="23" spans="1:6">
      <c r="A23" s="5" t="s">
        <v>181</v>
      </c>
      <c r="B23" s="5" t="s">
        <v>182</v>
      </c>
      <c r="C23" s="5" t="s">
        <v>183</v>
      </c>
      <c r="D23" t="s">
        <v>184</v>
      </c>
      <c r="E23" s="6">
        <v>20000</v>
      </c>
      <c r="F23" s="2"/>
    </row>
  </sheetData>
  <autoFilter ref="A5:E23" xr:uid="{B377D704-BDAE-4083-9E15-5706A0C04F93}">
    <filterColumn colId="3">
      <filters>
        <filter val="ARISE - Social Enterprise Training"/>
        <filter val="Connected Hubs Platform"/>
        <filter val="Creative Ireland Economic Development Fund Project"/>
        <filter val="Event Mangement"/>
        <filter val="Management Information System"/>
        <filter val="Media Production"/>
        <filter val="Public consultation work for Living Labs"/>
        <filter val="Recruitment Services"/>
        <filter val="Smart/Green Initiative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E59B-77B0-4F86-A250-CD1952F170FF}">
  <sheetPr filterMode="1">
    <pageSetUpPr fitToPage="1"/>
  </sheetPr>
  <dimension ref="A1:F20"/>
  <sheetViews>
    <sheetView workbookViewId="0">
      <selection activeCell="E23" sqref="A1:E23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185</v>
      </c>
      <c r="B6">
        <v>150</v>
      </c>
      <c r="C6" t="s">
        <v>79</v>
      </c>
      <c r="D6" t="s">
        <v>80</v>
      </c>
      <c r="E6" s="3">
        <v>31911.119999999999</v>
      </c>
    </row>
    <row r="7" spans="1:6">
      <c r="A7" t="s">
        <v>185</v>
      </c>
      <c r="B7">
        <v>157</v>
      </c>
      <c r="C7" t="s">
        <v>79</v>
      </c>
      <c r="D7" t="s">
        <v>80</v>
      </c>
      <c r="E7" s="3">
        <v>45479.3</v>
      </c>
    </row>
    <row r="8" spans="1:6">
      <c r="A8" t="s">
        <v>185</v>
      </c>
      <c r="B8">
        <v>156</v>
      </c>
      <c r="C8" t="s">
        <v>79</v>
      </c>
      <c r="D8" t="s">
        <v>80</v>
      </c>
      <c r="E8" s="3">
        <v>122626.08</v>
      </c>
    </row>
    <row r="9" spans="1:6">
      <c r="A9" s="15">
        <v>45079</v>
      </c>
      <c r="B9">
        <v>319</v>
      </c>
      <c r="C9" t="s">
        <v>186</v>
      </c>
      <c r="D9" t="s">
        <v>60</v>
      </c>
      <c r="E9" s="3">
        <v>93510.62</v>
      </c>
    </row>
    <row r="10" spans="1:6">
      <c r="A10" s="15">
        <v>45089</v>
      </c>
      <c r="B10">
        <v>333</v>
      </c>
      <c r="C10" t="s">
        <v>186</v>
      </c>
      <c r="D10" t="s">
        <v>60</v>
      </c>
      <c r="E10" s="3">
        <v>159181.29</v>
      </c>
    </row>
    <row r="11" spans="1:6" hidden="1">
      <c r="A11" t="s">
        <v>187</v>
      </c>
      <c r="B11">
        <v>351</v>
      </c>
      <c r="C11" t="s">
        <v>188</v>
      </c>
      <c r="D11" t="s">
        <v>189</v>
      </c>
      <c r="E11" s="3">
        <v>34000</v>
      </c>
    </row>
    <row r="12" spans="1:6" hidden="1">
      <c r="A12" t="s">
        <v>187</v>
      </c>
      <c r="B12">
        <v>357</v>
      </c>
      <c r="C12" t="s">
        <v>156</v>
      </c>
      <c r="D12" t="s">
        <v>190</v>
      </c>
      <c r="E12" s="3">
        <v>45000</v>
      </c>
    </row>
    <row r="13" spans="1:6">
      <c r="A13" t="s">
        <v>191</v>
      </c>
      <c r="B13">
        <v>405</v>
      </c>
      <c r="C13" t="s">
        <v>79</v>
      </c>
      <c r="D13" t="s">
        <v>80</v>
      </c>
      <c r="E13" s="3">
        <v>158957.82</v>
      </c>
    </row>
    <row r="14" spans="1:6">
      <c r="A14" t="s">
        <v>192</v>
      </c>
      <c r="B14">
        <v>409</v>
      </c>
      <c r="C14" t="s">
        <v>193</v>
      </c>
      <c r="D14" t="s">
        <v>194</v>
      </c>
      <c r="E14" s="3">
        <v>20542.28</v>
      </c>
      <c r="F14" s="2"/>
    </row>
    <row r="15" spans="1:6">
      <c r="A15" t="s">
        <v>195</v>
      </c>
      <c r="B15">
        <v>449</v>
      </c>
      <c r="C15" t="s">
        <v>83</v>
      </c>
      <c r="D15" t="s">
        <v>84</v>
      </c>
      <c r="E15" s="3">
        <v>24600</v>
      </c>
    </row>
    <row r="16" spans="1:6">
      <c r="A16" t="s">
        <v>196</v>
      </c>
      <c r="B16">
        <v>618</v>
      </c>
      <c r="C16" t="s">
        <v>83</v>
      </c>
      <c r="D16" t="s">
        <v>84</v>
      </c>
      <c r="E16" s="3">
        <v>29520</v>
      </c>
    </row>
    <row r="17" spans="1:6" hidden="1">
      <c r="A17" t="s">
        <v>197</v>
      </c>
      <c r="B17">
        <v>655</v>
      </c>
      <c r="C17" t="s">
        <v>156</v>
      </c>
      <c r="D17" t="s">
        <v>198</v>
      </c>
      <c r="E17" s="3">
        <v>24800</v>
      </c>
    </row>
    <row r="18" spans="1:6" hidden="1">
      <c r="A18" t="s">
        <v>199</v>
      </c>
      <c r="B18">
        <v>654</v>
      </c>
      <c r="C18" t="s">
        <v>188</v>
      </c>
      <c r="D18" t="s">
        <v>189</v>
      </c>
      <c r="E18" s="3">
        <v>30793</v>
      </c>
    </row>
    <row r="19" spans="1:6" hidden="1">
      <c r="A19" t="s">
        <v>200</v>
      </c>
      <c r="B19">
        <v>676</v>
      </c>
      <c r="C19" t="s">
        <v>124</v>
      </c>
      <c r="D19" t="s">
        <v>201</v>
      </c>
      <c r="E19" s="3">
        <v>22140</v>
      </c>
      <c r="F19" s="2"/>
    </row>
    <row r="20" spans="1:6">
      <c r="A20" t="s">
        <v>202</v>
      </c>
      <c r="B20">
        <v>783</v>
      </c>
      <c r="C20" t="s">
        <v>83</v>
      </c>
      <c r="D20" t="s">
        <v>84</v>
      </c>
      <c r="E20" s="3">
        <v>58000</v>
      </c>
    </row>
  </sheetData>
  <autoFilter ref="A5:E20" xr:uid="{D147E59B-77B0-4F86-A250-CD1952F170FF}">
    <filterColumn colId="3">
      <filters>
        <filter val="Connected Hubs Marketing"/>
        <filter val="Connected Hubs Platform"/>
        <filter val="Media Production"/>
        <filter val="Travel Manage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5F8-6323-4612-BCD5-71B3A9A49DF4}">
  <sheetPr filterMode="1">
    <pageSetUpPr fitToPage="1"/>
  </sheetPr>
  <dimension ref="A1:F25"/>
  <sheetViews>
    <sheetView tabSelected="1" workbookViewId="0">
      <selection activeCell="E27" sqref="E27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203</v>
      </c>
      <c r="B6">
        <v>854</v>
      </c>
      <c r="C6" t="s">
        <v>204</v>
      </c>
      <c r="D6" t="s">
        <v>100</v>
      </c>
      <c r="E6" s="3">
        <v>22000</v>
      </c>
      <c r="F6" s="2"/>
    </row>
    <row r="7" spans="1:6">
      <c r="A7" t="s">
        <v>205</v>
      </c>
      <c r="B7">
        <v>1011</v>
      </c>
      <c r="C7" t="s">
        <v>204</v>
      </c>
      <c r="D7" t="s">
        <v>100</v>
      </c>
      <c r="E7" s="3">
        <v>24648.98</v>
      </c>
    </row>
    <row r="8" spans="1:6">
      <c r="A8" t="s">
        <v>206</v>
      </c>
      <c r="B8">
        <v>1017</v>
      </c>
      <c r="C8" t="s">
        <v>207</v>
      </c>
      <c r="D8" t="s">
        <v>208</v>
      </c>
      <c r="E8" s="3">
        <v>22449.53</v>
      </c>
    </row>
    <row r="9" spans="1:6">
      <c r="A9" t="s">
        <v>206</v>
      </c>
      <c r="B9">
        <v>1018</v>
      </c>
      <c r="C9" t="s">
        <v>209</v>
      </c>
      <c r="D9" t="s">
        <v>208</v>
      </c>
      <c r="E9" s="3">
        <v>26320.15</v>
      </c>
    </row>
    <row r="10" spans="1:6">
      <c r="A10" t="s">
        <v>210</v>
      </c>
      <c r="B10">
        <v>839</v>
      </c>
      <c r="C10" t="s">
        <v>79</v>
      </c>
      <c r="D10" t="s">
        <v>80</v>
      </c>
      <c r="E10" s="3">
        <v>27287.58</v>
      </c>
    </row>
    <row r="11" spans="1:6">
      <c r="A11" t="s">
        <v>211</v>
      </c>
      <c r="B11">
        <v>155</v>
      </c>
      <c r="C11" t="s">
        <v>79</v>
      </c>
      <c r="D11" t="s">
        <v>80</v>
      </c>
      <c r="E11" s="3">
        <v>301930.56</v>
      </c>
    </row>
    <row r="12" spans="1:6">
      <c r="A12" s="15">
        <v>45478</v>
      </c>
      <c r="B12">
        <v>1214</v>
      </c>
      <c r="C12" t="s">
        <v>212</v>
      </c>
      <c r="D12" t="s">
        <v>60</v>
      </c>
      <c r="E12" s="3">
        <v>161753.81</v>
      </c>
    </row>
    <row r="13" spans="1:6">
      <c r="A13" t="s">
        <v>213</v>
      </c>
      <c r="B13">
        <v>964</v>
      </c>
      <c r="C13" t="s">
        <v>186</v>
      </c>
      <c r="D13" t="s">
        <v>60</v>
      </c>
      <c r="E13" s="3">
        <v>60025.05</v>
      </c>
    </row>
    <row r="14" spans="1:6">
      <c r="A14" t="s">
        <v>214</v>
      </c>
      <c r="B14">
        <v>1242</v>
      </c>
      <c r="C14" t="s">
        <v>204</v>
      </c>
      <c r="D14" t="s">
        <v>100</v>
      </c>
      <c r="E14" s="3">
        <v>36900</v>
      </c>
    </row>
    <row r="15" spans="1:6">
      <c r="A15" t="s">
        <v>215</v>
      </c>
      <c r="B15">
        <v>1271</v>
      </c>
      <c r="C15" t="s">
        <v>79</v>
      </c>
      <c r="D15" t="s">
        <v>80</v>
      </c>
      <c r="E15" s="3">
        <v>73143.179999999993</v>
      </c>
    </row>
    <row r="16" spans="1:6">
      <c r="A16" t="s">
        <v>215</v>
      </c>
      <c r="B16">
        <v>1270</v>
      </c>
      <c r="C16" t="s">
        <v>79</v>
      </c>
      <c r="D16" t="s">
        <v>80</v>
      </c>
      <c r="E16" s="3">
        <v>438864</v>
      </c>
      <c r="F16" s="2"/>
    </row>
    <row r="17" spans="1:6">
      <c r="A17" t="s">
        <v>216</v>
      </c>
      <c r="B17">
        <v>1338</v>
      </c>
      <c r="C17" t="s">
        <v>217</v>
      </c>
      <c r="D17" t="s">
        <v>180</v>
      </c>
      <c r="E17" s="3">
        <v>35000</v>
      </c>
    </row>
    <row r="18" spans="1:6">
      <c r="A18" t="s">
        <v>218</v>
      </c>
      <c r="B18">
        <v>1421</v>
      </c>
      <c r="C18" t="s">
        <v>219</v>
      </c>
      <c r="D18" t="s">
        <v>220</v>
      </c>
      <c r="E18" s="3">
        <v>24600</v>
      </c>
    </row>
    <row r="19" spans="1:6">
      <c r="A19" t="s">
        <v>221</v>
      </c>
      <c r="B19">
        <v>1428</v>
      </c>
      <c r="C19" t="s">
        <v>99</v>
      </c>
      <c r="D19" t="s">
        <v>100</v>
      </c>
      <c r="E19" s="3">
        <v>36801.599999999999</v>
      </c>
    </row>
    <row r="20" spans="1:6">
      <c r="A20" t="s">
        <v>222</v>
      </c>
      <c r="B20">
        <v>1536</v>
      </c>
      <c r="C20" t="s">
        <v>223</v>
      </c>
      <c r="D20" t="s">
        <v>54</v>
      </c>
      <c r="E20" s="3">
        <v>28936.11</v>
      </c>
    </row>
    <row r="21" spans="1:6">
      <c r="A21" t="s">
        <v>224</v>
      </c>
      <c r="B21">
        <v>1552</v>
      </c>
      <c r="C21" t="s">
        <v>225</v>
      </c>
      <c r="D21" t="s">
        <v>226</v>
      </c>
      <c r="E21" s="3">
        <v>20910</v>
      </c>
      <c r="F21" s="2"/>
    </row>
    <row r="22" spans="1:6">
      <c r="A22" t="s">
        <v>227</v>
      </c>
      <c r="B22">
        <v>1303</v>
      </c>
      <c r="C22" t="s">
        <v>228</v>
      </c>
      <c r="D22" t="s">
        <v>229</v>
      </c>
      <c r="E22" s="3">
        <v>20150.599999999999</v>
      </c>
      <c r="F22" s="2"/>
    </row>
    <row r="23" spans="1:6" ht="15" hidden="1">
      <c r="A23" t="s">
        <v>230</v>
      </c>
      <c r="B23">
        <v>1629</v>
      </c>
      <c r="C23" t="s">
        <v>124</v>
      </c>
      <c r="D23" t="s">
        <v>201</v>
      </c>
      <c r="E23" s="3">
        <v>20000</v>
      </c>
      <c r="F23" s="2"/>
    </row>
    <row r="24" spans="1:6">
      <c r="A24" t="s">
        <v>231</v>
      </c>
      <c r="B24">
        <v>1052</v>
      </c>
      <c r="C24" t="s">
        <v>232</v>
      </c>
      <c r="D24" t="s">
        <v>241</v>
      </c>
      <c r="E24" s="3">
        <v>41342.76</v>
      </c>
    </row>
    <row r="25" spans="1:6">
      <c r="A25" t="s">
        <v>234</v>
      </c>
      <c r="B25">
        <v>1634</v>
      </c>
      <c r="C25" t="s">
        <v>83</v>
      </c>
      <c r="D25" t="s">
        <v>84</v>
      </c>
      <c r="E25" s="3">
        <v>24000</v>
      </c>
    </row>
  </sheetData>
  <autoFilter ref="A5:E25" xr:uid="{63FFA5F8-6323-4612-BCD5-71B3A9A49DF4}">
    <filterColumn colId="3">
      <filters>
        <filter val="Business Consultancy"/>
        <filter val="Connected Hubs Marketing"/>
        <filter val="Connected Hubs Platform"/>
        <filter val="Economic Analysis Report and Technology Audit &amp; Report"/>
        <filter val="Event Mangement"/>
        <filter val="IT Support"/>
        <filter val="Legal Advisory Services"/>
        <filter val="Media Production"/>
        <filter val="Research Delivery Resources &amp; Report"/>
        <filter val="Spectra Project Partner Payment"/>
        <filter val="Technical Suppor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5F83-00E8-4982-A19F-0DE15572C86D}">
  <sheetPr filterMode="1">
    <pageSetUpPr fitToPage="1"/>
  </sheetPr>
  <dimension ref="A1:E28"/>
  <sheetViews>
    <sheetView topLeftCell="A4" workbookViewId="0">
      <selection activeCell="D6" sqref="D6"/>
    </sheetView>
  </sheetViews>
  <sheetFormatPr defaultRowHeight="14.45"/>
  <cols>
    <col min="1" max="1" width="30" style="22" customWidth="1"/>
    <col min="2" max="2" width="14.28515625" style="30" customWidth="1"/>
    <col min="3" max="3" width="37" customWidth="1"/>
    <col min="4" max="4" width="48.5703125" style="17" bestFit="1" customWidth="1"/>
    <col min="5" max="5" width="15.85546875" style="26" customWidth="1"/>
  </cols>
  <sheetData>
    <row r="1" spans="1:5">
      <c r="A1" s="21" t="s">
        <v>0</v>
      </c>
      <c r="B1" s="27"/>
      <c r="C1" s="14"/>
      <c r="D1" s="18"/>
      <c r="E1" s="23"/>
    </row>
    <row r="2" spans="1:5">
      <c r="A2" s="21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15">
        <v>45712</v>
      </c>
      <c r="B6" s="28">
        <v>1647</v>
      </c>
      <c r="C6" t="s">
        <v>83</v>
      </c>
      <c r="D6" s="17" t="s">
        <v>84</v>
      </c>
      <c r="E6" s="16">
        <v>24000</v>
      </c>
    </row>
    <row r="7" spans="1:5">
      <c r="A7" s="15" t="s">
        <v>235</v>
      </c>
      <c r="B7" s="28">
        <v>1834</v>
      </c>
      <c r="C7" t="s">
        <v>236</v>
      </c>
      <c r="D7" s="17" t="s">
        <v>237</v>
      </c>
      <c r="E7" s="16">
        <v>26764.97</v>
      </c>
    </row>
    <row r="8" spans="1:5">
      <c r="A8" s="15" t="s">
        <v>235</v>
      </c>
      <c r="B8" s="28">
        <v>1833</v>
      </c>
      <c r="C8" t="s">
        <v>238</v>
      </c>
      <c r="D8" s="17" t="s">
        <v>237</v>
      </c>
      <c r="E8" s="16">
        <v>67303.89</v>
      </c>
    </row>
    <row r="9" spans="1:5">
      <c r="A9" s="15" t="s">
        <v>242</v>
      </c>
      <c r="B9" s="28">
        <v>2008</v>
      </c>
      <c r="C9" t="s">
        <v>212</v>
      </c>
      <c r="D9" s="17" t="s">
        <v>243</v>
      </c>
      <c r="E9" s="16">
        <v>80811</v>
      </c>
    </row>
    <row r="10" spans="1:5">
      <c r="A10" s="15">
        <v>45828</v>
      </c>
      <c r="B10" s="30">
        <v>2012</v>
      </c>
      <c r="C10" t="s">
        <v>244</v>
      </c>
      <c r="D10" s="17" t="s">
        <v>245</v>
      </c>
      <c r="E10" s="26">
        <f>19500*1.23</f>
        <v>23985</v>
      </c>
    </row>
    <row r="11" spans="1:5">
      <c r="A11" s="15" t="s">
        <v>246</v>
      </c>
      <c r="B11" s="28">
        <v>2059</v>
      </c>
      <c r="C11" t="s">
        <v>228</v>
      </c>
      <c r="D11" s="17" t="s">
        <v>247</v>
      </c>
      <c r="E11" s="16">
        <v>26142.9</v>
      </c>
    </row>
    <row r="12" spans="1:5">
      <c r="A12" s="15" t="s">
        <v>246</v>
      </c>
      <c r="B12" s="28">
        <v>2054</v>
      </c>
      <c r="C12" t="s">
        <v>223</v>
      </c>
      <c r="D12" s="17" t="s">
        <v>248</v>
      </c>
      <c r="E12" s="16">
        <v>39490.53</v>
      </c>
    </row>
    <row r="13" spans="1:5">
      <c r="A13" s="15">
        <v>45862</v>
      </c>
      <c r="B13" s="30" t="s">
        <v>249</v>
      </c>
      <c r="C13" t="s">
        <v>250</v>
      </c>
      <c r="D13" s="17" t="s">
        <v>251</v>
      </c>
      <c r="E13" s="26">
        <f>24499*1.23</f>
        <v>30133.77</v>
      </c>
    </row>
    <row r="14" spans="1:5">
      <c r="A14" s="15" t="s">
        <v>252</v>
      </c>
      <c r="B14" s="28">
        <v>2139</v>
      </c>
      <c r="C14" t="s">
        <v>253</v>
      </c>
      <c r="D14" s="17" t="s">
        <v>254</v>
      </c>
      <c r="E14" s="16">
        <v>29520</v>
      </c>
    </row>
    <row r="15" spans="1:5">
      <c r="A15" s="15">
        <v>45886</v>
      </c>
      <c r="B15" s="28" t="s">
        <v>255</v>
      </c>
      <c r="C15" t="s">
        <v>256</v>
      </c>
      <c r="D15" s="17" t="s">
        <v>257</v>
      </c>
      <c r="E15" s="26">
        <f>18500*1.23</f>
        <v>22755</v>
      </c>
    </row>
    <row r="16" spans="1:5" ht="28.9">
      <c r="A16" s="15">
        <v>45915</v>
      </c>
      <c r="B16" s="28" t="s">
        <v>258</v>
      </c>
      <c r="C16" t="s">
        <v>259</v>
      </c>
      <c r="D16" s="17" t="s">
        <v>260</v>
      </c>
      <c r="E16" s="26">
        <v>21951.22</v>
      </c>
    </row>
    <row r="17" spans="1:5" ht="28.9">
      <c r="A17" s="15">
        <v>45930</v>
      </c>
      <c r="B17" s="28" t="s">
        <v>261</v>
      </c>
      <c r="C17" t="s">
        <v>262</v>
      </c>
      <c r="D17" s="17" t="s">
        <v>263</v>
      </c>
      <c r="E17" s="16">
        <f>13837.5*2</f>
        <v>27675</v>
      </c>
    </row>
    <row r="18" spans="1:5">
      <c r="A18" s="15" t="s">
        <v>264</v>
      </c>
      <c r="B18" s="28">
        <v>2312</v>
      </c>
      <c r="C18" t="s">
        <v>212</v>
      </c>
      <c r="D18" s="17" t="s">
        <v>243</v>
      </c>
      <c r="E18" s="16">
        <v>61500</v>
      </c>
    </row>
    <row r="19" spans="1:5">
      <c r="A19" s="15" t="s">
        <v>264</v>
      </c>
      <c r="B19" s="28">
        <v>2311</v>
      </c>
      <c r="C19" t="s">
        <v>212</v>
      </c>
      <c r="D19" s="17" t="s">
        <v>243</v>
      </c>
      <c r="E19" s="16">
        <v>61062.78</v>
      </c>
    </row>
    <row r="20" spans="1:5" ht="43.15">
      <c r="A20" s="15">
        <v>45959</v>
      </c>
      <c r="B20" s="28" t="s">
        <v>265</v>
      </c>
      <c r="C20" t="s">
        <v>266</v>
      </c>
      <c r="D20" s="17" t="s">
        <v>267</v>
      </c>
      <c r="E20" s="16">
        <f>25000*1.23</f>
        <v>30750</v>
      </c>
    </row>
    <row r="21" spans="1:5">
      <c r="A21" s="15">
        <v>45974</v>
      </c>
      <c r="B21" s="28" t="s">
        <v>268</v>
      </c>
      <c r="C21" t="s">
        <v>269</v>
      </c>
      <c r="D21" s="17" t="s">
        <v>270</v>
      </c>
      <c r="E21" s="26">
        <f>40320*1.23</f>
        <v>49593.599999999999</v>
      </c>
    </row>
    <row r="22" spans="1:5">
      <c r="A22" s="15">
        <v>45982</v>
      </c>
      <c r="B22" s="28" t="s">
        <v>271</v>
      </c>
      <c r="C22" t="s">
        <v>272</v>
      </c>
      <c r="D22" s="17" t="s">
        <v>273</v>
      </c>
      <c r="E22" s="26">
        <v>25165.8</v>
      </c>
    </row>
    <row r="23" spans="1:5">
      <c r="A23" s="15" t="s">
        <v>274</v>
      </c>
      <c r="B23" s="28">
        <v>2503</v>
      </c>
      <c r="C23" t="s">
        <v>124</v>
      </c>
      <c r="D23" s="17" t="s">
        <v>275</v>
      </c>
      <c r="E23" s="16">
        <v>24599.9</v>
      </c>
    </row>
    <row r="24" spans="1:5" ht="28.9">
      <c r="A24" s="15">
        <v>45996</v>
      </c>
      <c r="B24" s="28" t="s">
        <v>276</v>
      </c>
      <c r="C24" t="s">
        <v>277</v>
      </c>
      <c r="D24" s="17" t="s">
        <v>278</v>
      </c>
      <c r="E24" s="26">
        <v>24800</v>
      </c>
    </row>
    <row r="25" spans="1:5">
      <c r="A25" s="15">
        <v>46001</v>
      </c>
      <c r="B25" s="28">
        <v>2139</v>
      </c>
      <c r="C25" t="s">
        <v>279</v>
      </c>
      <c r="D25" s="17" t="s">
        <v>280</v>
      </c>
      <c r="E25" s="26">
        <v>29520</v>
      </c>
    </row>
    <row r="26" spans="1:5">
      <c r="A26" s="15" t="s">
        <v>281</v>
      </c>
      <c r="B26" s="28">
        <v>2555</v>
      </c>
      <c r="C26" t="s">
        <v>129</v>
      </c>
      <c r="D26" s="17" t="s">
        <v>282</v>
      </c>
      <c r="E26" s="16">
        <v>24600</v>
      </c>
    </row>
    <row r="27" spans="1:5">
      <c r="A27" s="15" t="s">
        <v>281</v>
      </c>
      <c r="B27" s="28">
        <v>2553</v>
      </c>
      <c r="C27" t="s">
        <v>283</v>
      </c>
      <c r="D27" s="17" t="s">
        <v>284</v>
      </c>
      <c r="E27" s="16">
        <v>43050</v>
      </c>
    </row>
    <row r="28" spans="1:5">
      <c r="A28" s="15">
        <v>46010</v>
      </c>
      <c r="B28" s="28" t="s">
        <v>285</v>
      </c>
      <c r="C28" t="s">
        <v>286</v>
      </c>
      <c r="D28" s="17" t="s">
        <v>287</v>
      </c>
      <c r="E28" s="16">
        <f>48000*1.23</f>
        <v>59040</v>
      </c>
    </row>
  </sheetData>
  <autoFilter ref="A5:E7" xr:uid="{EB6B5F83-00E8-4982-A19F-0DE15572C86D}">
    <filterColumn colId="3">
      <filters>
        <filter val="Media Production"/>
      </filters>
    </filterColumn>
  </autoFilter>
  <sortState xmlns:xlrd2="http://schemas.microsoft.com/office/spreadsheetml/2017/richdata2" ref="A7:E28">
    <sortCondition ref="A7:A28"/>
  </sortState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6B91-F455-46B3-83A0-1D52E82309E2}">
  <dimension ref="A1:F19"/>
  <sheetViews>
    <sheetView workbookViewId="0">
      <selection activeCell="F18" sqref="F18"/>
    </sheetView>
  </sheetViews>
  <sheetFormatPr defaultRowHeight="14.45"/>
  <cols>
    <col min="1" max="1" width="30" customWidth="1"/>
    <col min="2" max="2" width="10.7109375" style="30" customWidth="1"/>
    <col min="3" max="3" width="37" customWidth="1"/>
    <col min="4" max="4" width="48.5703125" style="17" bestFit="1" customWidth="1"/>
    <col min="5" max="5" width="30" style="26" customWidth="1"/>
  </cols>
  <sheetData>
    <row r="1" spans="1:5">
      <c r="A1" s="14" t="s">
        <v>0</v>
      </c>
      <c r="B1" s="27"/>
      <c r="C1" s="14"/>
      <c r="D1" s="18"/>
      <c r="E1" s="23"/>
    </row>
    <row r="2" spans="1:5">
      <c r="A2" s="14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20">
        <v>46041</v>
      </c>
      <c r="B6" s="30">
        <v>2616</v>
      </c>
      <c r="C6" t="s">
        <v>250</v>
      </c>
      <c r="D6" s="17" t="s">
        <v>251</v>
      </c>
      <c r="E6" s="26">
        <v>24499</v>
      </c>
    </row>
    <row r="7" spans="1:5">
      <c r="A7" s="20">
        <v>46023</v>
      </c>
      <c r="B7" s="30">
        <v>2757</v>
      </c>
      <c r="C7" t="s">
        <v>288</v>
      </c>
      <c r="D7" s="17" t="s">
        <v>289</v>
      </c>
      <c r="E7" s="26">
        <v>235000</v>
      </c>
    </row>
    <row r="8" spans="1:5">
      <c r="A8" s="20">
        <v>46041</v>
      </c>
      <c r="B8" s="30">
        <v>2616</v>
      </c>
      <c r="C8" t="s">
        <v>290</v>
      </c>
      <c r="D8" s="17" t="s">
        <v>289</v>
      </c>
      <c r="E8" s="26">
        <v>20497.650000000001</v>
      </c>
    </row>
    <row r="9" spans="1:5">
      <c r="A9" s="20">
        <v>46133</v>
      </c>
      <c r="B9" s="30">
        <v>2864</v>
      </c>
      <c r="C9" t="s">
        <v>291</v>
      </c>
      <c r="D9" s="17" t="s">
        <v>292</v>
      </c>
      <c r="E9" s="26">
        <v>22540</v>
      </c>
    </row>
    <row r="10" spans="1:5">
      <c r="A10" s="20">
        <v>46164</v>
      </c>
      <c r="B10" s="30">
        <v>2961</v>
      </c>
      <c r="C10" t="s">
        <v>228</v>
      </c>
      <c r="D10" s="17" t="s">
        <v>293</v>
      </c>
      <c r="E10" s="26">
        <v>28905</v>
      </c>
    </row>
    <row r="11" spans="1:5" ht="28.9">
      <c r="A11" s="20">
        <v>46188</v>
      </c>
      <c r="B11" s="31" t="s">
        <v>294</v>
      </c>
      <c r="C11" t="s">
        <v>244</v>
      </c>
      <c r="D11" s="17" t="s">
        <v>245</v>
      </c>
      <c r="E11" s="26">
        <f>19500*1.23</f>
        <v>23985</v>
      </c>
    </row>
    <row r="12" spans="1:5">
      <c r="A12" s="20">
        <v>46163</v>
      </c>
      <c r="B12" s="30">
        <v>2950</v>
      </c>
      <c r="C12" t="s">
        <v>295</v>
      </c>
      <c r="D12" s="17" t="s">
        <v>296</v>
      </c>
      <c r="E12" s="26">
        <v>23281</v>
      </c>
    </row>
    <row r="13" spans="1:5">
      <c r="A13" s="20">
        <v>46202</v>
      </c>
      <c r="B13" s="30">
        <v>3060</v>
      </c>
      <c r="C13" t="s">
        <v>297</v>
      </c>
      <c r="D13" s="17" t="s">
        <v>298</v>
      </c>
      <c r="E13" s="26">
        <v>20000</v>
      </c>
    </row>
    <row r="14" spans="1:5">
      <c r="A14" s="20">
        <v>46209</v>
      </c>
      <c r="B14" s="30">
        <v>3071</v>
      </c>
      <c r="C14" t="s">
        <v>299</v>
      </c>
      <c r="D14" s="17" t="s">
        <v>300</v>
      </c>
      <c r="E14" s="26">
        <f>20000*1.23</f>
        <v>24600</v>
      </c>
    </row>
    <row r="15" spans="1:5" ht="28.9">
      <c r="A15" s="20">
        <v>46224</v>
      </c>
      <c r="B15" s="30">
        <v>3094</v>
      </c>
      <c r="C15" t="s">
        <v>301</v>
      </c>
      <c r="D15" s="17" t="s">
        <v>302</v>
      </c>
      <c r="E15" s="26">
        <f>23923.5*2</f>
        <v>47847</v>
      </c>
    </row>
    <row r="16" spans="1:5">
      <c r="A16" s="20">
        <v>46269</v>
      </c>
      <c r="B16" s="30">
        <v>3173</v>
      </c>
      <c r="C16" t="s">
        <v>303</v>
      </c>
      <c r="D16" s="17" t="s">
        <v>54</v>
      </c>
      <c r="E16" s="26">
        <v>42100</v>
      </c>
    </row>
    <row r="17" spans="1:6">
      <c r="A17" s="20">
        <v>46287</v>
      </c>
      <c r="B17" s="30">
        <v>3207</v>
      </c>
      <c r="C17" t="s">
        <v>304</v>
      </c>
      <c r="D17" s="17" t="s">
        <v>305</v>
      </c>
      <c r="E17" s="26">
        <v>46950</v>
      </c>
      <c r="F17" s="32"/>
    </row>
    <row r="18" spans="1:6">
      <c r="A18" s="20">
        <v>46288</v>
      </c>
      <c r="B18" s="30">
        <v>3228</v>
      </c>
      <c r="C18" t="s">
        <v>306</v>
      </c>
      <c r="D18" s="17" t="s">
        <v>280</v>
      </c>
      <c r="E18" s="26">
        <v>23895</v>
      </c>
    </row>
    <row r="19" spans="1:6">
      <c r="A19" s="20">
        <v>46035</v>
      </c>
      <c r="B19" s="30">
        <v>2598</v>
      </c>
      <c r="C19" t="s">
        <v>307</v>
      </c>
      <c r="D19" s="17" t="s">
        <v>308</v>
      </c>
      <c r="E19" s="26">
        <v>21600</v>
      </c>
    </row>
  </sheetData>
  <sortState xmlns:xlrd2="http://schemas.microsoft.com/office/spreadsheetml/2017/richdata2" ref="A7:E18">
    <sortCondition ref="A7:A18"/>
  </sortState>
  <mergeCells count="1"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0134d9-93b4-4360-a6a2-696b7e73f724">
      <Terms xmlns="http://schemas.microsoft.com/office/infopath/2007/PartnerControls"/>
    </lcf76f155ced4ddcb4097134ff3c332f>
    <TaxCatchAll xmlns="43d197bf-d8c6-4ab3-8d25-84da46b03aa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F3B5956A9F14CAEC602D9A8E2D9D3" ma:contentTypeVersion="20" ma:contentTypeDescription="Create a new document." ma:contentTypeScope="" ma:versionID="b97373ad7ea2adfc77879a5c5b139931">
  <xsd:schema xmlns:xsd="http://www.w3.org/2001/XMLSchema" xmlns:xs="http://www.w3.org/2001/XMLSchema" xmlns:p="http://schemas.microsoft.com/office/2006/metadata/properties" xmlns:ns1="http://schemas.microsoft.com/sharepoint/v3" xmlns:ns2="cf0134d9-93b4-4360-a6a2-696b7e73f724" xmlns:ns3="43d197bf-d8c6-4ab3-8d25-84da46b03aa5" targetNamespace="http://schemas.microsoft.com/office/2006/metadata/properties" ma:root="true" ma:fieldsID="4395e26672bfd0afb3bac4a970e0eae4" ns1:_="" ns2:_="" ns3:_="">
    <xsd:import namespace="http://schemas.microsoft.com/sharepoint/v3"/>
    <xsd:import namespace="cf0134d9-93b4-4360-a6a2-696b7e73f724"/>
    <xsd:import namespace="43d197bf-d8c6-4ab3-8d25-84da46b03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134d9-93b4-4360-a6a2-696b7e73f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01252ea-2df4-48dc-920d-a9b2ef3bab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197bf-d8c6-4ab3-8d25-84da46b03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4d3552e-b2b7-4a65-b43c-194886fdb9e5}" ma:internalName="TaxCatchAll" ma:showField="CatchAllData" ma:web="43d197bf-d8c6-4ab3-8d25-84da46b03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AD94D-34CB-4301-9B65-EEE93A8A6625}"/>
</file>

<file path=customXml/itemProps2.xml><?xml version="1.0" encoding="utf-8"?>
<ds:datastoreItem xmlns:ds="http://schemas.openxmlformats.org/officeDocument/2006/customXml" ds:itemID="{1AA33D0C-2569-45C6-8A90-14C59DCC9C83}"/>
</file>

<file path=customXml/itemProps3.xml><?xml version="1.0" encoding="utf-8"?>
<ds:datastoreItem xmlns:ds="http://schemas.openxmlformats.org/officeDocument/2006/customXml" ds:itemID="{16BA2A6E-68A2-48DC-9251-7D95485FA0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2025-06-19T08:14:00Z</dcterms:created>
  <dcterms:modified xsi:type="dcterms:W3CDTF">2026-10-28T11:13:15Z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0x010100BC7F3B5956A9F14CAEC602D9A8E2D9D3</vt:lpwstr>
  </property>
</Properties>
</file>